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Q3\03. Final\"/>
    </mc:Choice>
  </mc:AlternateContent>
  <xr:revisionPtr revIDLastSave="0" documentId="8_{11E154E9-7BC3-49ED-B466-32E28E503A65}" xr6:coauthVersionLast="47" xr6:coauthVersionMax="47" xr10:uidLastSave="{00000000-0000-0000-0000-000000000000}"/>
  <bookViews>
    <workbookView xWindow="28680" yWindow="-120" windowWidth="29040" windowHeight="182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T339" i="16" s="1"/>
  <c r="Q339" i="16"/>
  <c r="P339" i="16"/>
  <c r="L339" i="16"/>
  <c r="J339" i="16"/>
  <c r="K339" i="16" s="1"/>
  <c r="H339" i="16"/>
  <c r="I339" i="16" s="1"/>
  <c r="F339" i="16"/>
  <c r="G339" i="16" s="1"/>
  <c r="E339" i="16"/>
  <c r="D339" i="16"/>
  <c r="S338" i="16"/>
  <c r="R338" i="16"/>
  <c r="T338" i="16" s="1"/>
  <c r="Q338" i="16"/>
  <c r="P338" i="16"/>
  <c r="U338" i="16" s="1"/>
  <c r="L338" i="16"/>
  <c r="J338" i="16"/>
  <c r="H338" i="16"/>
  <c r="F338" i="16"/>
  <c r="E338" i="16"/>
  <c r="D338" i="16"/>
  <c r="G338" i="16" s="1"/>
  <c r="U337" i="16"/>
  <c r="S337" i="16"/>
  <c r="R337" i="16"/>
  <c r="T337" i="16" s="1"/>
  <c r="Q337" i="16"/>
  <c r="P337" i="16"/>
  <c r="L337" i="16"/>
  <c r="K337" i="16"/>
  <c r="J337" i="16"/>
  <c r="H337" i="16"/>
  <c r="G337" i="16"/>
  <c r="F337" i="16"/>
  <c r="E337" i="16"/>
  <c r="M337" i="16" s="1"/>
  <c r="D337" i="16"/>
  <c r="I337" i="16" s="1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S332" i="16"/>
  <c r="R332" i="16"/>
  <c r="T332" i="16" s="1"/>
  <c r="Q332" i="16"/>
  <c r="P332" i="16"/>
  <c r="U332" i="16" s="1"/>
  <c r="L332" i="16"/>
  <c r="J332" i="16"/>
  <c r="H332" i="16"/>
  <c r="F332" i="16"/>
  <c r="N332" i="16" s="1"/>
  <c r="E332" i="16"/>
  <c r="K332" i="16" s="1"/>
  <c r="D332" i="16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T323" i="16" s="1"/>
  <c r="Q323" i="16"/>
  <c r="P323" i="16"/>
  <c r="U323" i="16" s="1"/>
  <c r="L323" i="16"/>
  <c r="J323" i="16"/>
  <c r="H323" i="16"/>
  <c r="F323" i="16"/>
  <c r="E323" i="16"/>
  <c r="M323" i="16" s="1"/>
  <c r="D323" i="16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T317" i="16"/>
  <c r="S317" i="16"/>
  <c r="R317" i="16"/>
  <c r="Q317" i="16"/>
  <c r="P317" i="16"/>
  <c r="L317" i="16"/>
  <c r="J317" i="16"/>
  <c r="H317" i="16"/>
  <c r="I317" i="16" s="1"/>
  <c r="F317" i="16"/>
  <c r="E317" i="16"/>
  <c r="D317" i="16"/>
  <c r="U316" i="16"/>
  <c r="T316" i="16"/>
  <c r="O316" i="16"/>
  <c r="N316" i="16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P310" i="16"/>
  <c r="L310" i="16"/>
  <c r="J310" i="16"/>
  <c r="H310" i="16"/>
  <c r="F310" i="16"/>
  <c r="E310" i="16"/>
  <c r="M310" i="16" s="1"/>
  <c r="D310" i="16"/>
  <c r="U309" i="16"/>
  <c r="T309" i="16"/>
  <c r="O309" i="16"/>
  <c r="N309" i="16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S303" i="16"/>
  <c r="T303" i="16" s="1"/>
  <c r="R303" i="16"/>
  <c r="Q303" i="16"/>
  <c r="P303" i="16"/>
  <c r="L303" i="16"/>
  <c r="J303" i="16"/>
  <c r="H303" i="16"/>
  <c r="F303" i="16"/>
  <c r="E303" i="16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U299" i="16" s="1"/>
  <c r="L299" i="16"/>
  <c r="J299" i="16"/>
  <c r="K299" i="16" s="1"/>
  <c r="H299" i="16"/>
  <c r="I299" i="16" s="1"/>
  <c r="F299" i="16"/>
  <c r="G299" i="16" s="1"/>
  <c r="E299" i="16"/>
  <c r="D299" i="16"/>
  <c r="S298" i="16"/>
  <c r="R298" i="16"/>
  <c r="T298" i="16" s="1"/>
  <c r="Q298" i="16"/>
  <c r="P298" i="16"/>
  <c r="U298" i="16" s="1"/>
  <c r="L298" i="16"/>
  <c r="J298" i="16"/>
  <c r="H298" i="16"/>
  <c r="F298" i="16"/>
  <c r="N298" i="16" s="1"/>
  <c r="E298" i="16"/>
  <c r="D298" i="16"/>
  <c r="G298" i="16" s="1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U292" i="16"/>
  <c r="S292" i="16"/>
  <c r="R292" i="16"/>
  <c r="T292" i="16" s="1"/>
  <c r="Q292" i="16"/>
  <c r="P292" i="16"/>
  <c r="L292" i="16"/>
  <c r="J292" i="16"/>
  <c r="K292" i="16" s="1"/>
  <c r="H292" i="16"/>
  <c r="F292" i="16"/>
  <c r="E292" i="16"/>
  <c r="M292" i="16" s="1"/>
  <c r="D292" i="16"/>
  <c r="U291" i="16"/>
  <c r="T291" i="16"/>
  <c r="O291" i="16"/>
  <c r="N291" i="16"/>
  <c r="M291" i="16"/>
  <c r="K291" i="16"/>
  <c r="I291" i="16"/>
  <c r="G291" i="16"/>
  <c r="U290" i="16"/>
  <c r="T290" i="16"/>
  <c r="N290" i="16"/>
  <c r="O290" i="16" s="1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S285" i="16"/>
  <c r="R285" i="16"/>
  <c r="T285" i="16" s="1"/>
  <c r="Q285" i="16"/>
  <c r="P285" i="16"/>
  <c r="U285" i="16" s="1"/>
  <c r="L285" i="16"/>
  <c r="J285" i="16"/>
  <c r="H285" i="16"/>
  <c r="F285" i="16"/>
  <c r="E285" i="16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O279" i="16"/>
  <c r="N279" i="16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L275" i="16"/>
  <c r="J275" i="16"/>
  <c r="H275" i="16"/>
  <c r="F275" i="16"/>
  <c r="E275" i="16"/>
  <c r="M275" i="16" s="1"/>
  <c r="D275" i="16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N269" i="16"/>
  <c r="O269" i="16" s="1"/>
  <c r="M269" i="16"/>
  <c r="K269" i="16"/>
  <c r="I269" i="16"/>
  <c r="G269" i="16"/>
  <c r="U268" i="16"/>
  <c r="T268" i="16"/>
  <c r="O268" i="16"/>
  <c r="N268" i="16"/>
  <c r="M268" i="16"/>
  <c r="K268" i="16"/>
  <c r="I268" i="16"/>
  <c r="G268" i="16"/>
  <c r="T267" i="16"/>
  <c r="S267" i="16"/>
  <c r="R267" i="16"/>
  <c r="Q267" i="16"/>
  <c r="P267" i="16"/>
  <c r="U267" i="16" s="1"/>
  <c r="L267" i="16"/>
  <c r="J267" i="16"/>
  <c r="I267" i="16"/>
  <c r="H267" i="16"/>
  <c r="F267" i="16"/>
  <c r="N267" i="16" s="1"/>
  <c r="E267" i="16"/>
  <c r="O267" i="16" s="1"/>
  <c r="D267" i="16"/>
  <c r="G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O264" i="16"/>
  <c r="N264" i="16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Q260" i="16"/>
  <c r="P260" i="16"/>
  <c r="L260" i="16"/>
  <c r="J260" i="16"/>
  <c r="H260" i="16"/>
  <c r="F260" i="16"/>
  <c r="E260" i="16"/>
  <c r="D260" i="16"/>
  <c r="S259" i="16"/>
  <c r="R259" i="16"/>
  <c r="T259" i="16" s="1"/>
  <c r="Q259" i="16"/>
  <c r="P259" i="16"/>
  <c r="U259" i="16" s="1"/>
  <c r="L259" i="16"/>
  <c r="J259" i="16"/>
  <c r="H259" i="16"/>
  <c r="F259" i="16"/>
  <c r="N259" i="16" s="1"/>
  <c r="E259" i="16"/>
  <c r="K259" i="16" s="1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T254" i="16" s="1"/>
  <c r="Q254" i="16"/>
  <c r="P254" i="16"/>
  <c r="U254" i="16" s="1"/>
  <c r="L254" i="16"/>
  <c r="J254" i="16"/>
  <c r="H254" i="16"/>
  <c r="I254" i="16" s="1"/>
  <c r="F254" i="16"/>
  <c r="G254" i="16" s="1"/>
  <c r="E254" i="16"/>
  <c r="M254" i="16" s="1"/>
  <c r="D254" i="16"/>
  <c r="U253" i="16"/>
  <c r="T253" i="16"/>
  <c r="O253" i="16"/>
  <c r="N253" i="16"/>
  <c r="M253" i="16"/>
  <c r="K253" i="16"/>
  <c r="I253" i="16"/>
  <c r="G253" i="16"/>
  <c r="U252" i="16"/>
  <c r="T252" i="16"/>
  <c r="N252" i="16"/>
  <c r="O252" i="16" s="1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T247" i="16" s="1"/>
  <c r="Q247" i="16"/>
  <c r="P247" i="16"/>
  <c r="L247" i="16"/>
  <c r="J247" i="16"/>
  <c r="H247" i="16"/>
  <c r="I247" i="16" s="1"/>
  <c r="F247" i="16"/>
  <c r="E247" i="16"/>
  <c r="D247" i="16"/>
  <c r="G247" i="16" s="1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N244" i="16"/>
  <c r="O244" i="16" s="1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N241" i="16"/>
  <c r="O241" i="16" s="1"/>
  <c r="M241" i="16"/>
  <c r="K241" i="16"/>
  <c r="I241" i="16"/>
  <c r="G241" i="16"/>
  <c r="S240" i="16"/>
  <c r="R240" i="16"/>
  <c r="T240" i="16" s="1"/>
  <c r="Q240" i="16"/>
  <c r="P240" i="16"/>
  <c r="L240" i="16"/>
  <c r="J240" i="16"/>
  <c r="H240" i="16"/>
  <c r="F240" i="16"/>
  <c r="E240" i="16"/>
  <c r="M240" i="16" s="1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O236" i="16"/>
  <c r="N236" i="16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R231" i="16"/>
  <c r="T231" i="16" s="1"/>
  <c r="Q231" i="16"/>
  <c r="P231" i="16"/>
  <c r="U231" i="16" s="1"/>
  <c r="L231" i="16"/>
  <c r="J231" i="16"/>
  <c r="H231" i="16"/>
  <c r="F231" i="16"/>
  <c r="E231" i="16"/>
  <c r="D231" i="16"/>
  <c r="S230" i="16"/>
  <c r="R230" i="16"/>
  <c r="T230" i="16" s="1"/>
  <c r="Q230" i="16"/>
  <c r="P230" i="16"/>
  <c r="U230" i="16" s="1"/>
  <c r="O230" i="16"/>
  <c r="L230" i="16"/>
  <c r="K230" i="16"/>
  <c r="J230" i="16"/>
  <c r="I230" i="16"/>
  <c r="H230" i="16"/>
  <c r="G230" i="16"/>
  <c r="F230" i="16"/>
  <c r="N230" i="16" s="1"/>
  <c r="E230" i="16"/>
  <c r="M230" i="16" s="1"/>
  <c r="D230" i="16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T224" i="16"/>
  <c r="S224" i="16"/>
  <c r="R224" i="16"/>
  <c r="Q224" i="16"/>
  <c r="P224" i="16"/>
  <c r="U224" i="16" s="1"/>
  <c r="L224" i="16"/>
  <c r="J224" i="16"/>
  <c r="H224" i="16"/>
  <c r="F224" i="16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Q216" i="16"/>
  <c r="P216" i="16"/>
  <c r="L216" i="16"/>
  <c r="J216" i="16"/>
  <c r="H216" i="16"/>
  <c r="F216" i="16"/>
  <c r="E216" i="16"/>
  <c r="M216" i="16" s="1"/>
  <c r="D216" i="16"/>
  <c r="I216" i="16" s="1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N209" i="16"/>
  <c r="O209" i="16" s="1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U205" i="16"/>
  <c r="S205" i="16"/>
  <c r="T205" i="16" s="1"/>
  <c r="R205" i="16"/>
  <c r="Q205" i="16"/>
  <c r="P205" i="16"/>
  <c r="L205" i="16"/>
  <c r="J205" i="16"/>
  <c r="H205" i="16"/>
  <c r="F205" i="16"/>
  <c r="E205" i="16"/>
  <c r="K205" i="16" s="1"/>
  <c r="D205" i="16"/>
  <c r="S204" i="16"/>
  <c r="R204" i="16"/>
  <c r="Q204" i="16"/>
  <c r="P204" i="16"/>
  <c r="L204" i="16"/>
  <c r="J204" i="16"/>
  <c r="K204" i="16" s="1"/>
  <c r="H204" i="16"/>
  <c r="F204" i="16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T198" i="16"/>
  <c r="S198" i="16"/>
  <c r="R198" i="16"/>
  <c r="Q198" i="16"/>
  <c r="P198" i="16"/>
  <c r="U198" i="16" s="1"/>
  <c r="L198" i="16"/>
  <c r="J198" i="16"/>
  <c r="H198" i="16"/>
  <c r="I198" i="16" s="1"/>
  <c r="F198" i="16"/>
  <c r="E198" i="16"/>
  <c r="D198" i="16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N193" i="16"/>
  <c r="O193" i="16" s="1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S191" i="16"/>
  <c r="R191" i="16"/>
  <c r="T191" i="16" s="1"/>
  <c r="Q191" i="16"/>
  <c r="P191" i="16"/>
  <c r="U191" i="16" s="1"/>
  <c r="O191" i="16"/>
  <c r="L191" i="16"/>
  <c r="K191" i="16"/>
  <c r="J191" i="16"/>
  <c r="H191" i="16"/>
  <c r="F191" i="16"/>
  <c r="E191" i="16"/>
  <c r="M191" i="16" s="1"/>
  <c r="D191" i="16"/>
  <c r="I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T185" i="16"/>
  <c r="S185" i="16"/>
  <c r="R185" i="16"/>
  <c r="Q185" i="16"/>
  <c r="P185" i="16"/>
  <c r="L185" i="16"/>
  <c r="J185" i="16"/>
  <c r="U185" i="16" s="1"/>
  <c r="H185" i="16"/>
  <c r="F185" i="16"/>
  <c r="N185" i="16" s="1"/>
  <c r="E185" i="16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U179" i="16" s="1"/>
  <c r="L179" i="16"/>
  <c r="J179" i="16"/>
  <c r="H179" i="16"/>
  <c r="G179" i="16"/>
  <c r="F179" i="16"/>
  <c r="E179" i="16"/>
  <c r="M179" i="16" s="1"/>
  <c r="D179" i="16"/>
  <c r="I179" i="16" s="1"/>
  <c r="U178" i="16"/>
  <c r="T178" i="16"/>
  <c r="O178" i="16"/>
  <c r="N178" i="16"/>
  <c r="M178" i="16"/>
  <c r="K178" i="16"/>
  <c r="I178" i="16"/>
  <c r="G178" i="16"/>
  <c r="U177" i="16"/>
  <c r="T177" i="16"/>
  <c r="N177" i="16"/>
  <c r="O177" i="16" s="1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T170" i="16"/>
  <c r="S170" i="16"/>
  <c r="R170" i="16"/>
  <c r="Q170" i="16"/>
  <c r="P170" i="16"/>
  <c r="U170" i="16" s="1"/>
  <c r="L170" i="16"/>
  <c r="J170" i="16"/>
  <c r="H170" i="16"/>
  <c r="F170" i="16"/>
  <c r="E170" i="16"/>
  <c r="D170" i="16"/>
  <c r="S169" i="16"/>
  <c r="R169" i="16"/>
  <c r="T169" i="16" s="1"/>
  <c r="Q169" i="16"/>
  <c r="P169" i="16"/>
  <c r="U169" i="16" s="1"/>
  <c r="L169" i="16"/>
  <c r="J169" i="16"/>
  <c r="H169" i="16"/>
  <c r="F169" i="16"/>
  <c r="N169" i="16" s="1"/>
  <c r="E169" i="16"/>
  <c r="D169" i="16"/>
  <c r="I169" i="16" s="1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N165" i="16"/>
  <c r="O165" i="16" s="1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U163" i="16"/>
  <c r="T163" i="16"/>
  <c r="S163" i="16"/>
  <c r="R163" i="16"/>
  <c r="Q163" i="16"/>
  <c r="P163" i="16"/>
  <c r="L163" i="16"/>
  <c r="J163" i="16"/>
  <c r="H163" i="16"/>
  <c r="F163" i="16"/>
  <c r="E163" i="16"/>
  <c r="M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R157" i="16"/>
  <c r="T157" i="16" s="1"/>
  <c r="Q157" i="16"/>
  <c r="P157" i="16"/>
  <c r="U157" i="16" s="1"/>
  <c r="N157" i="16"/>
  <c r="O157" i="16" s="1"/>
  <c r="L157" i="16"/>
  <c r="J157" i="16"/>
  <c r="H157" i="16"/>
  <c r="F157" i="16"/>
  <c r="E157" i="16"/>
  <c r="M157" i="16" s="1"/>
  <c r="D157" i="16"/>
  <c r="I157" i="16" s="1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T150" i="16"/>
  <c r="S150" i="16"/>
  <c r="R150" i="16"/>
  <c r="Q150" i="16"/>
  <c r="P150" i="16"/>
  <c r="L150" i="16"/>
  <c r="J150" i="16"/>
  <c r="H150" i="16"/>
  <c r="I150" i="16" s="1"/>
  <c r="F150" i="16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N146" i="16"/>
  <c r="O146" i="16" s="1"/>
  <c r="M146" i="16"/>
  <c r="K146" i="16"/>
  <c r="I146" i="16"/>
  <c r="G146" i="16"/>
  <c r="U145" i="16"/>
  <c r="T145" i="16"/>
  <c r="N145" i="16"/>
  <c r="O145" i="16" s="1"/>
  <c r="M145" i="16"/>
  <c r="K145" i="16"/>
  <c r="I145" i="16"/>
  <c r="G145" i="16"/>
  <c r="S144" i="16"/>
  <c r="R144" i="16"/>
  <c r="Q144" i="16"/>
  <c r="P144" i="16"/>
  <c r="L144" i="16"/>
  <c r="J144" i="16"/>
  <c r="U144" i="16" s="1"/>
  <c r="H144" i="16"/>
  <c r="F144" i="16"/>
  <c r="E144" i="16"/>
  <c r="D144" i="16"/>
  <c r="U143" i="16"/>
  <c r="T143" i="16"/>
  <c r="N143" i="16"/>
  <c r="O143" i="16" s="1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T137" i="16"/>
  <c r="S137" i="16"/>
  <c r="R137" i="16"/>
  <c r="Q137" i="16"/>
  <c r="P137" i="16"/>
  <c r="U137" i="16" s="1"/>
  <c r="M137" i="16"/>
  <c r="L137" i="16"/>
  <c r="J137" i="16"/>
  <c r="H137" i="16"/>
  <c r="F137" i="16"/>
  <c r="E137" i="16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T132" i="16" s="1"/>
  <c r="Q132" i="16"/>
  <c r="P132" i="16"/>
  <c r="U132" i="16" s="1"/>
  <c r="L132" i="16"/>
  <c r="J132" i="16"/>
  <c r="H132" i="16"/>
  <c r="F132" i="16"/>
  <c r="E132" i="16"/>
  <c r="M132" i="16" s="1"/>
  <c r="D132" i="16"/>
  <c r="I132" i="16" s="1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O127" i="16"/>
  <c r="N127" i="16"/>
  <c r="M127" i="16"/>
  <c r="K127" i="16"/>
  <c r="I127" i="16"/>
  <c r="G127" i="16"/>
  <c r="S126" i="16"/>
  <c r="R126" i="16"/>
  <c r="T126" i="16" s="1"/>
  <c r="Q126" i="16"/>
  <c r="P126" i="16"/>
  <c r="L126" i="16"/>
  <c r="J126" i="16"/>
  <c r="K126" i="16" s="1"/>
  <c r="H126" i="16"/>
  <c r="I126" i="16" s="1"/>
  <c r="F126" i="16"/>
  <c r="E126" i="16"/>
  <c r="D126" i="16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S121" i="16"/>
  <c r="R121" i="16"/>
  <c r="Q121" i="16"/>
  <c r="P121" i="16"/>
  <c r="L121" i="16"/>
  <c r="J121" i="16"/>
  <c r="U121" i="16" s="1"/>
  <c r="H121" i="16"/>
  <c r="F121" i="16"/>
  <c r="E121" i="16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O118" i="16"/>
  <c r="N118" i="16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T112" i="16" s="1"/>
  <c r="Q112" i="16"/>
  <c r="P112" i="16"/>
  <c r="U112" i="16" s="1"/>
  <c r="L112" i="16"/>
  <c r="J112" i="16"/>
  <c r="H112" i="16"/>
  <c r="F112" i="16"/>
  <c r="E112" i="16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T106" i="16" s="1"/>
  <c r="Q106" i="16"/>
  <c r="P106" i="16"/>
  <c r="U106" i="16" s="1"/>
  <c r="L106" i="16"/>
  <c r="J106" i="16"/>
  <c r="I106" i="16"/>
  <c r="H106" i="16"/>
  <c r="F106" i="16"/>
  <c r="E106" i="16"/>
  <c r="M106" i="16" s="1"/>
  <c r="D106" i="16"/>
  <c r="U105" i="16"/>
  <c r="T105" i="16"/>
  <c r="N105" i="16"/>
  <c r="O105" i="16" s="1"/>
  <c r="M105" i="16"/>
  <c r="K105" i="16"/>
  <c r="I105" i="16"/>
  <c r="G105" i="16"/>
  <c r="T102" i="16"/>
  <c r="S102" i="16"/>
  <c r="R102" i="16"/>
  <c r="Q102" i="16"/>
  <c r="P102" i="16"/>
  <c r="U102" i="16" s="1"/>
  <c r="L102" i="16"/>
  <c r="J102" i="16"/>
  <c r="H102" i="16"/>
  <c r="F102" i="16"/>
  <c r="E102" i="16"/>
  <c r="D102" i="16"/>
  <c r="S101" i="16"/>
  <c r="R101" i="16"/>
  <c r="T101" i="16" s="1"/>
  <c r="Q101" i="16"/>
  <c r="P101" i="16"/>
  <c r="L101" i="16"/>
  <c r="J101" i="16"/>
  <c r="H101" i="16"/>
  <c r="F101" i="16"/>
  <c r="G101" i="16" s="1"/>
  <c r="E101" i="16"/>
  <c r="K101" i="16" s="1"/>
  <c r="D101" i="16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T96" i="16"/>
  <c r="S96" i="16"/>
  <c r="R96" i="16"/>
  <c r="Q96" i="16"/>
  <c r="P96" i="16"/>
  <c r="U96" i="16" s="1"/>
  <c r="L96" i="16"/>
  <c r="M96" i="16" s="1"/>
  <c r="J96" i="16"/>
  <c r="H96" i="16"/>
  <c r="F96" i="16"/>
  <c r="E96" i="16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S91" i="16"/>
  <c r="R91" i="16"/>
  <c r="T91" i="16" s="1"/>
  <c r="Q91" i="16"/>
  <c r="P91" i="16"/>
  <c r="U91" i="16" s="1"/>
  <c r="L91" i="16"/>
  <c r="J91" i="16"/>
  <c r="H91" i="16"/>
  <c r="F91" i="16"/>
  <c r="E91" i="16"/>
  <c r="D91" i="16"/>
  <c r="I91" i="16" s="1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T85" i="16" s="1"/>
  <c r="R85" i="16"/>
  <c r="Q85" i="16"/>
  <c r="P85" i="16"/>
  <c r="U85" i="16" s="1"/>
  <c r="L85" i="16"/>
  <c r="J85" i="16"/>
  <c r="I85" i="16"/>
  <c r="H85" i="16"/>
  <c r="F85" i="16"/>
  <c r="N85" i="16" s="1"/>
  <c r="E85" i="16"/>
  <c r="D85" i="16"/>
  <c r="S84" i="16"/>
  <c r="R84" i="16"/>
  <c r="T84" i="16" s="1"/>
  <c r="Q84" i="16"/>
  <c r="P84" i="16"/>
  <c r="U84" i="16" s="1"/>
  <c r="L84" i="16"/>
  <c r="K84" i="16"/>
  <c r="J84" i="16"/>
  <c r="H84" i="16"/>
  <c r="F84" i="16"/>
  <c r="E84" i="16"/>
  <c r="O84" i="16" s="1"/>
  <c r="D84" i="16"/>
  <c r="I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U78" i="16"/>
  <c r="S78" i="16"/>
  <c r="R78" i="16"/>
  <c r="T78" i="16" s="1"/>
  <c r="Q78" i="16"/>
  <c r="P78" i="16"/>
  <c r="L78" i="16"/>
  <c r="J78" i="16"/>
  <c r="H78" i="16"/>
  <c r="F78" i="16"/>
  <c r="E78" i="16"/>
  <c r="D78" i="16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Q70" i="16"/>
  <c r="P70" i="16"/>
  <c r="U70" i="16" s="1"/>
  <c r="L70" i="16"/>
  <c r="J70" i="16"/>
  <c r="H70" i="16"/>
  <c r="F70" i="16"/>
  <c r="E70" i="16"/>
  <c r="M70" i="16" s="1"/>
  <c r="D70" i="16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T63" i="16" s="1"/>
  <c r="Q63" i="16"/>
  <c r="P63" i="16"/>
  <c r="U63" i="16" s="1"/>
  <c r="N63" i="16"/>
  <c r="L63" i="16"/>
  <c r="J63" i="16"/>
  <c r="H63" i="16"/>
  <c r="F63" i="16"/>
  <c r="E63" i="16"/>
  <c r="D63" i="16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N60" i="16"/>
  <c r="O60" i="16" s="1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R58" i="16"/>
  <c r="T58" i="16" s="1"/>
  <c r="Q58" i="16"/>
  <c r="P58" i="16"/>
  <c r="L58" i="16"/>
  <c r="J58" i="16"/>
  <c r="H58" i="16"/>
  <c r="F58" i="16"/>
  <c r="E58" i="16"/>
  <c r="K58" i="16" s="1"/>
  <c r="D58" i="16"/>
  <c r="U57" i="16"/>
  <c r="T57" i="16"/>
  <c r="N57" i="16"/>
  <c r="O57" i="16" s="1"/>
  <c r="M57" i="16"/>
  <c r="K57" i="16"/>
  <c r="I57" i="16"/>
  <c r="G57" i="16"/>
  <c r="S54" i="16"/>
  <c r="R54" i="16"/>
  <c r="T54" i="16" s="1"/>
  <c r="Q54" i="16"/>
  <c r="P54" i="16"/>
  <c r="U54" i="16" s="1"/>
  <c r="L54" i="16"/>
  <c r="J54" i="16"/>
  <c r="H54" i="16"/>
  <c r="F54" i="16"/>
  <c r="N54" i="16" s="1"/>
  <c r="E54" i="16"/>
  <c r="D54" i="16"/>
  <c r="U53" i="16"/>
  <c r="S53" i="16"/>
  <c r="R53" i="16"/>
  <c r="T53" i="16" s="1"/>
  <c r="Q53" i="16"/>
  <c r="P53" i="16"/>
  <c r="L53" i="16"/>
  <c r="K53" i="16"/>
  <c r="J53" i="16"/>
  <c r="H53" i="16"/>
  <c r="F53" i="16"/>
  <c r="E53" i="16"/>
  <c r="O53" i="16" s="1"/>
  <c r="D53" i="16"/>
  <c r="I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Q47" i="16"/>
  <c r="P47" i="16"/>
  <c r="L47" i="16"/>
  <c r="J47" i="16"/>
  <c r="H47" i="16"/>
  <c r="F47" i="16"/>
  <c r="E47" i="16"/>
  <c r="K47" i="16" s="1"/>
  <c r="D47" i="16"/>
  <c r="I47" i="16" s="1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Q40" i="16"/>
  <c r="P40" i="16"/>
  <c r="L40" i="16"/>
  <c r="J40" i="16"/>
  <c r="H40" i="16"/>
  <c r="F40" i="16"/>
  <c r="E40" i="16"/>
  <c r="M40" i="16" s="1"/>
  <c r="D40" i="16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T35" i="16" s="1"/>
  <c r="R35" i="16"/>
  <c r="Q35" i="16"/>
  <c r="P35" i="16"/>
  <c r="U35" i="16" s="1"/>
  <c r="L35" i="16"/>
  <c r="J35" i="16"/>
  <c r="H35" i="16"/>
  <c r="F35" i="16"/>
  <c r="E35" i="16"/>
  <c r="D35" i="16"/>
  <c r="U34" i="16"/>
  <c r="T34" i="16"/>
  <c r="O34" i="16"/>
  <c r="N34" i="16"/>
  <c r="M34" i="16"/>
  <c r="K34" i="16"/>
  <c r="I34" i="16"/>
  <c r="G34" i="16"/>
  <c r="U33" i="16"/>
  <c r="T33" i="16"/>
  <c r="N33" i="16"/>
  <c r="O33" i="16" s="1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U27" i="16"/>
  <c r="S27" i="16"/>
  <c r="R27" i="16"/>
  <c r="T27" i="16" s="1"/>
  <c r="Q27" i="16"/>
  <c r="P27" i="16"/>
  <c r="L27" i="16"/>
  <c r="J27" i="16"/>
  <c r="H27" i="16"/>
  <c r="F27" i="16"/>
  <c r="N27" i="16" s="1"/>
  <c r="E27" i="16"/>
  <c r="O27" i="16" s="1"/>
  <c r="D27" i="16"/>
  <c r="I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T19" i="16"/>
  <c r="S19" i="16"/>
  <c r="R19" i="16"/>
  <c r="Q19" i="16"/>
  <c r="P19" i="16"/>
  <c r="U19" i="16" s="1"/>
  <c r="L19" i="16"/>
  <c r="J19" i="16"/>
  <c r="H19" i="16"/>
  <c r="F19" i="16"/>
  <c r="N19" i="16" s="1"/>
  <c r="E19" i="16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T10" i="16" s="1"/>
  <c r="Q10" i="16"/>
  <c r="P10" i="16"/>
  <c r="U10" i="16" s="1"/>
  <c r="N10" i="16"/>
  <c r="O10" i="16" s="1"/>
  <c r="L10" i="16"/>
  <c r="J10" i="16"/>
  <c r="K10" i="16" s="1"/>
  <c r="H10" i="16"/>
  <c r="F10" i="16"/>
  <c r="E10" i="16"/>
  <c r="D10" i="16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S339" i="15"/>
  <c r="R339" i="15"/>
  <c r="T339" i="15" s="1"/>
  <c r="Q339" i="15"/>
  <c r="P339" i="15"/>
  <c r="L339" i="15"/>
  <c r="J339" i="15"/>
  <c r="U339" i="15" s="1"/>
  <c r="H339" i="15"/>
  <c r="F339" i="15"/>
  <c r="E339" i="15"/>
  <c r="K339" i="15" s="1"/>
  <c r="D339" i="15"/>
  <c r="T338" i="15"/>
  <c r="S338" i="15"/>
  <c r="R338" i="15"/>
  <c r="Q338" i="15"/>
  <c r="P338" i="15"/>
  <c r="L338" i="15"/>
  <c r="J338" i="15"/>
  <c r="U338" i="15" s="1"/>
  <c r="H338" i="15"/>
  <c r="F338" i="15"/>
  <c r="E338" i="15"/>
  <c r="D338" i="15"/>
  <c r="S337" i="15"/>
  <c r="R337" i="15"/>
  <c r="T337" i="15" s="1"/>
  <c r="Q337" i="15"/>
  <c r="P337" i="15"/>
  <c r="U337" i="15" s="1"/>
  <c r="L337" i="15"/>
  <c r="J337" i="15"/>
  <c r="H337" i="15"/>
  <c r="F337" i="15"/>
  <c r="E337" i="15"/>
  <c r="D337" i="15"/>
  <c r="G337" i="15" s="1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T332" i="15" s="1"/>
  <c r="Q332" i="15"/>
  <c r="P332" i="15"/>
  <c r="L332" i="15"/>
  <c r="J332" i="15"/>
  <c r="K332" i="15" s="1"/>
  <c r="H332" i="15"/>
  <c r="F332" i="15"/>
  <c r="E332" i="15"/>
  <c r="D332" i="15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T323" i="15" s="1"/>
  <c r="R323" i="15"/>
  <c r="Q323" i="15"/>
  <c r="P323" i="15"/>
  <c r="L323" i="15"/>
  <c r="J323" i="15"/>
  <c r="H323" i="15"/>
  <c r="F323" i="15"/>
  <c r="N323" i="15" s="1"/>
  <c r="E323" i="15"/>
  <c r="K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Q317" i="15"/>
  <c r="P317" i="15"/>
  <c r="L317" i="15"/>
  <c r="J317" i="15"/>
  <c r="U317" i="15" s="1"/>
  <c r="H317" i="15"/>
  <c r="F317" i="15"/>
  <c r="E317" i="15"/>
  <c r="M317" i="15" s="1"/>
  <c r="D317" i="15"/>
  <c r="I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T310" i="15" s="1"/>
  <c r="R310" i="15"/>
  <c r="Q310" i="15"/>
  <c r="P310" i="15"/>
  <c r="L310" i="15"/>
  <c r="J310" i="15"/>
  <c r="H310" i="15"/>
  <c r="I310" i="15" s="1"/>
  <c r="F310" i="15"/>
  <c r="E310" i="15"/>
  <c r="K310" i="15" s="1"/>
  <c r="D310" i="15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T303" i="15" s="1"/>
  <c r="Q303" i="15"/>
  <c r="P303" i="15"/>
  <c r="L303" i="15"/>
  <c r="J303" i="15"/>
  <c r="K303" i="15" s="1"/>
  <c r="H303" i="15"/>
  <c r="F303" i="15"/>
  <c r="E303" i="15"/>
  <c r="D303" i="15"/>
  <c r="U302" i="15"/>
  <c r="T302" i="15"/>
  <c r="N302" i="15"/>
  <c r="O302" i="15" s="1"/>
  <c r="M302" i="15"/>
  <c r="K302" i="15"/>
  <c r="I302" i="15"/>
  <c r="G302" i="15"/>
  <c r="S299" i="15"/>
  <c r="R299" i="15"/>
  <c r="T299" i="15" s="1"/>
  <c r="Q299" i="15"/>
  <c r="P299" i="15"/>
  <c r="L299" i="15"/>
  <c r="J299" i="15"/>
  <c r="H299" i="15"/>
  <c r="F299" i="15"/>
  <c r="E299" i="15"/>
  <c r="D299" i="15"/>
  <c r="S298" i="15"/>
  <c r="R298" i="15"/>
  <c r="T298" i="15" s="1"/>
  <c r="Q298" i="15"/>
  <c r="P298" i="15"/>
  <c r="L298" i="15"/>
  <c r="J298" i="15"/>
  <c r="U298" i="15" s="1"/>
  <c r="H298" i="15"/>
  <c r="F298" i="15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Q292" i="15"/>
  <c r="P292" i="15"/>
  <c r="U292" i="15" s="1"/>
  <c r="L292" i="15"/>
  <c r="J292" i="15"/>
  <c r="K292" i="15" s="1"/>
  <c r="H292" i="15"/>
  <c r="F292" i="15"/>
  <c r="E292" i="15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T285" i="15" s="1"/>
  <c r="Q285" i="15"/>
  <c r="P285" i="15"/>
  <c r="L285" i="15"/>
  <c r="J285" i="15"/>
  <c r="K285" i="15" s="1"/>
  <c r="H285" i="15"/>
  <c r="I285" i="15" s="1"/>
  <c r="F285" i="15"/>
  <c r="E285" i="15"/>
  <c r="D285" i="15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O276" i="15"/>
  <c r="N276" i="15"/>
  <c r="M276" i="15"/>
  <c r="K276" i="15"/>
  <c r="I276" i="15"/>
  <c r="G276" i="15"/>
  <c r="S275" i="15"/>
  <c r="R275" i="15"/>
  <c r="T275" i="15" s="1"/>
  <c r="Q275" i="15"/>
  <c r="P275" i="15"/>
  <c r="L275" i="15"/>
  <c r="J275" i="15"/>
  <c r="H275" i="15"/>
  <c r="F275" i="15"/>
  <c r="E275" i="15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T267" i="15" s="1"/>
  <c r="Q267" i="15"/>
  <c r="P267" i="15"/>
  <c r="L267" i="15"/>
  <c r="J267" i="15"/>
  <c r="U267" i="15" s="1"/>
  <c r="H267" i="15"/>
  <c r="F267" i="15"/>
  <c r="E267" i="15"/>
  <c r="D267" i="15"/>
  <c r="U266" i="15"/>
  <c r="T266" i="15"/>
  <c r="O266" i="15"/>
  <c r="N266" i="15"/>
  <c r="M266" i="15"/>
  <c r="K266" i="15"/>
  <c r="I266" i="15"/>
  <c r="G266" i="15"/>
  <c r="U265" i="15"/>
  <c r="T265" i="15"/>
  <c r="O265" i="15"/>
  <c r="N265" i="15"/>
  <c r="M265" i="15"/>
  <c r="K265" i="15"/>
  <c r="I265" i="15"/>
  <c r="G265" i="15"/>
  <c r="U264" i="15"/>
  <c r="T264" i="15"/>
  <c r="O264" i="15"/>
  <c r="N264" i="15"/>
  <c r="M264" i="15"/>
  <c r="K264" i="15"/>
  <c r="I264" i="15"/>
  <c r="G264" i="15"/>
  <c r="U263" i="15"/>
  <c r="T263" i="15"/>
  <c r="O263" i="15"/>
  <c r="N263" i="15"/>
  <c r="M263" i="15"/>
  <c r="K263" i="15"/>
  <c r="I263" i="15"/>
  <c r="G263" i="15"/>
  <c r="S260" i="15"/>
  <c r="R260" i="15"/>
  <c r="Q260" i="15"/>
  <c r="P260" i="15"/>
  <c r="U260" i="15" s="1"/>
  <c r="N260" i="15"/>
  <c r="L260" i="15"/>
  <c r="J260" i="15"/>
  <c r="H260" i="15"/>
  <c r="F260" i="15"/>
  <c r="E260" i="15"/>
  <c r="K260" i="15" s="1"/>
  <c r="D260" i="15"/>
  <c r="S259" i="15"/>
  <c r="R259" i="15"/>
  <c r="Q259" i="15"/>
  <c r="P259" i="15"/>
  <c r="L259" i="15"/>
  <c r="J259" i="15"/>
  <c r="H259" i="15"/>
  <c r="I259" i="15" s="1"/>
  <c r="F259" i="15"/>
  <c r="G259" i="15" s="1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R254" i="15"/>
  <c r="Q254" i="15"/>
  <c r="P254" i="15"/>
  <c r="L254" i="15"/>
  <c r="J254" i="15"/>
  <c r="H254" i="15"/>
  <c r="F254" i="15"/>
  <c r="N254" i="15" s="1"/>
  <c r="E254" i="15"/>
  <c r="K254" i="15" s="1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O251" i="15"/>
  <c r="N251" i="15"/>
  <c r="M251" i="15"/>
  <c r="K251" i="15"/>
  <c r="I251" i="15"/>
  <c r="G251" i="15"/>
  <c r="U250" i="15"/>
  <c r="T250" i="15"/>
  <c r="O250" i="15"/>
  <c r="N250" i="15"/>
  <c r="M250" i="15"/>
  <c r="K250" i="15"/>
  <c r="I250" i="15"/>
  <c r="G250" i="15"/>
  <c r="U249" i="15"/>
  <c r="T249" i="15"/>
  <c r="O249" i="15"/>
  <c r="N249" i="15"/>
  <c r="M249" i="15"/>
  <c r="K249" i="15"/>
  <c r="I249" i="15"/>
  <c r="G249" i="15"/>
  <c r="U248" i="15"/>
  <c r="T248" i="15"/>
  <c r="O248" i="15"/>
  <c r="N248" i="15"/>
  <c r="M248" i="15"/>
  <c r="K248" i="15"/>
  <c r="I248" i="15"/>
  <c r="G248" i="15"/>
  <c r="S247" i="15"/>
  <c r="R247" i="15"/>
  <c r="T247" i="15" s="1"/>
  <c r="Q247" i="15"/>
  <c r="P247" i="15"/>
  <c r="L247" i="15"/>
  <c r="J247" i="15"/>
  <c r="H247" i="15"/>
  <c r="F247" i="15"/>
  <c r="E247" i="15"/>
  <c r="D247" i="15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Q240" i="15"/>
  <c r="P240" i="15"/>
  <c r="U240" i="15" s="1"/>
  <c r="L240" i="15"/>
  <c r="J240" i="15"/>
  <c r="H240" i="15"/>
  <c r="F240" i="15"/>
  <c r="E240" i="15"/>
  <c r="K240" i="15" s="1"/>
  <c r="D240" i="15"/>
  <c r="G240" i="15" s="1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S231" i="15"/>
  <c r="R231" i="15"/>
  <c r="Q231" i="15"/>
  <c r="P231" i="15"/>
  <c r="U231" i="15" s="1"/>
  <c r="L231" i="15"/>
  <c r="J231" i="15"/>
  <c r="K231" i="15" s="1"/>
  <c r="H231" i="15"/>
  <c r="I231" i="15" s="1"/>
  <c r="F231" i="15"/>
  <c r="G231" i="15" s="1"/>
  <c r="E231" i="15"/>
  <c r="D231" i="15"/>
  <c r="S230" i="15"/>
  <c r="R230" i="15"/>
  <c r="T230" i="15" s="1"/>
  <c r="Q230" i="15"/>
  <c r="P230" i="15"/>
  <c r="L230" i="15"/>
  <c r="J230" i="15"/>
  <c r="H230" i="15"/>
  <c r="F230" i="15"/>
  <c r="E230" i="15"/>
  <c r="D230" i="15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T224" i="15"/>
  <c r="S224" i="15"/>
  <c r="R224" i="15"/>
  <c r="Q224" i="15"/>
  <c r="P224" i="15"/>
  <c r="L224" i="15"/>
  <c r="J224" i="15"/>
  <c r="H224" i="15"/>
  <c r="F224" i="15"/>
  <c r="N224" i="15" s="1"/>
  <c r="O224" i="15" s="1"/>
  <c r="E224" i="15"/>
  <c r="D224" i="15"/>
  <c r="U223" i="15"/>
  <c r="T223" i="15"/>
  <c r="O223" i="15"/>
  <c r="N223" i="15"/>
  <c r="M223" i="15"/>
  <c r="K223" i="15"/>
  <c r="I223" i="15"/>
  <c r="G223" i="15"/>
  <c r="U222" i="15"/>
  <c r="T222" i="15"/>
  <c r="O222" i="15"/>
  <c r="N222" i="15"/>
  <c r="M222" i="15"/>
  <c r="K222" i="15"/>
  <c r="I222" i="15"/>
  <c r="G222" i="15"/>
  <c r="U221" i="15"/>
  <c r="T221" i="15"/>
  <c r="O221" i="15"/>
  <c r="N221" i="15"/>
  <c r="M221" i="15"/>
  <c r="K221" i="15"/>
  <c r="I221" i="15"/>
  <c r="G221" i="15"/>
  <c r="U220" i="15"/>
  <c r="T220" i="15"/>
  <c r="O220" i="15"/>
  <c r="N220" i="15"/>
  <c r="M220" i="15"/>
  <c r="K220" i="15"/>
  <c r="I220" i="15"/>
  <c r="G220" i="15"/>
  <c r="U219" i="15"/>
  <c r="T219" i="15"/>
  <c r="O219" i="15"/>
  <c r="N219" i="15"/>
  <c r="M219" i="15"/>
  <c r="K219" i="15"/>
  <c r="I219" i="15"/>
  <c r="G219" i="15"/>
  <c r="U218" i="15"/>
  <c r="T218" i="15"/>
  <c r="O218" i="15"/>
  <c r="N218" i="15"/>
  <c r="M218" i="15"/>
  <c r="K218" i="15"/>
  <c r="I218" i="15"/>
  <c r="G218" i="15"/>
  <c r="U217" i="15"/>
  <c r="T217" i="15"/>
  <c r="O217" i="15"/>
  <c r="N217" i="15"/>
  <c r="M217" i="15"/>
  <c r="K217" i="15"/>
  <c r="I217" i="15"/>
  <c r="G217" i="15"/>
  <c r="S216" i="15"/>
  <c r="T216" i="15" s="1"/>
  <c r="R216" i="15"/>
  <c r="Q216" i="15"/>
  <c r="P216" i="15"/>
  <c r="U216" i="15" s="1"/>
  <c r="L216" i="15"/>
  <c r="J216" i="15"/>
  <c r="H216" i="15"/>
  <c r="I216" i="15" s="1"/>
  <c r="F216" i="15"/>
  <c r="N216" i="15" s="1"/>
  <c r="E216" i="15"/>
  <c r="D216" i="15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T205" i="15" s="1"/>
  <c r="Q205" i="15"/>
  <c r="P205" i="15"/>
  <c r="L205" i="15"/>
  <c r="J205" i="15"/>
  <c r="K205" i="15" s="1"/>
  <c r="H205" i="15"/>
  <c r="I205" i="15" s="1"/>
  <c r="F205" i="15"/>
  <c r="E205" i="15"/>
  <c r="D205" i="15"/>
  <c r="S204" i="15"/>
  <c r="R204" i="15"/>
  <c r="T204" i="15" s="1"/>
  <c r="Q204" i="15"/>
  <c r="P204" i="15"/>
  <c r="L204" i="15"/>
  <c r="M204" i="15" s="1"/>
  <c r="J204" i="15"/>
  <c r="H204" i="15"/>
  <c r="F204" i="15"/>
  <c r="E204" i="15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T198" i="15" s="1"/>
  <c r="Q198" i="15"/>
  <c r="P198" i="15"/>
  <c r="U198" i="15" s="1"/>
  <c r="L198" i="15"/>
  <c r="J198" i="15"/>
  <c r="H198" i="15"/>
  <c r="F198" i="15"/>
  <c r="E198" i="15"/>
  <c r="D198" i="15"/>
  <c r="I198" i="15" s="1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R191" i="15"/>
  <c r="Q191" i="15"/>
  <c r="P191" i="15"/>
  <c r="L191" i="15"/>
  <c r="J191" i="15"/>
  <c r="I191" i="15"/>
  <c r="H191" i="15"/>
  <c r="N191" i="15" s="1"/>
  <c r="O191" i="15" s="1"/>
  <c r="F191" i="15"/>
  <c r="E191" i="15"/>
  <c r="M191" i="15" s="1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T185" i="15" s="1"/>
  <c r="Q185" i="15"/>
  <c r="P185" i="15"/>
  <c r="L185" i="15"/>
  <c r="J185" i="15"/>
  <c r="K185" i="15" s="1"/>
  <c r="H185" i="15"/>
  <c r="I185" i="15" s="1"/>
  <c r="F185" i="15"/>
  <c r="G185" i="15" s="1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T179" i="15" s="1"/>
  <c r="Q179" i="15"/>
  <c r="P179" i="15"/>
  <c r="L179" i="15"/>
  <c r="J179" i="15"/>
  <c r="U179" i="15" s="1"/>
  <c r="H179" i="15"/>
  <c r="F179" i="15"/>
  <c r="E179" i="15"/>
  <c r="D179" i="15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T170" i="15"/>
  <c r="S170" i="15"/>
  <c r="R170" i="15"/>
  <c r="Q170" i="15"/>
  <c r="P170" i="15"/>
  <c r="L170" i="15"/>
  <c r="J170" i="15"/>
  <c r="H170" i="15"/>
  <c r="I170" i="15" s="1"/>
  <c r="G170" i="15"/>
  <c r="F170" i="15"/>
  <c r="E170" i="15"/>
  <c r="D170" i="15"/>
  <c r="S169" i="15"/>
  <c r="R169" i="15"/>
  <c r="T169" i="15" s="1"/>
  <c r="Q169" i="15"/>
  <c r="P169" i="15"/>
  <c r="U169" i="15" s="1"/>
  <c r="L169" i="15"/>
  <c r="J169" i="15"/>
  <c r="H169" i="15"/>
  <c r="F169" i="15"/>
  <c r="N169" i="15" s="1"/>
  <c r="O169" i="15" s="1"/>
  <c r="E169" i="15"/>
  <c r="K169" i="15" s="1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T163" i="15" s="1"/>
  <c r="Q163" i="15"/>
  <c r="P163" i="15"/>
  <c r="U163" i="15" s="1"/>
  <c r="L163" i="15"/>
  <c r="J163" i="15"/>
  <c r="H163" i="15"/>
  <c r="F163" i="15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T157" i="15" s="1"/>
  <c r="Q157" i="15"/>
  <c r="P157" i="15"/>
  <c r="U157" i="15" s="1"/>
  <c r="L157" i="15"/>
  <c r="J157" i="15"/>
  <c r="H157" i="15"/>
  <c r="F157" i="15"/>
  <c r="N157" i="15" s="1"/>
  <c r="E157" i="15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Q150" i="15"/>
  <c r="P150" i="15"/>
  <c r="L150" i="15"/>
  <c r="J150" i="15"/>
  <c r="N150" i="15" s="1"/>
  <c r="H150" i="15"/>
  <c r="I150" i="15" s="1"/>
  <c r="F150" i="15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O148" i="15"/>
  <c r="N148" i="15"/>
  <c r="M148" i="15"/>
  <c r="K148" i="15"/>
  <c r="I148" i="15"/>
  <c r="G148" i="15"/>
  <c r="U147" i="15"/>
  <c r="T147" i="15"/>
  <c r="O147" i="15"/>
  <c r="N147" i="15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O145" i="15"/>
  <c r="N145" i="15"/>
  <c r="M145" i="15"/>
  <c r="K145" i="15"/>
  <c r="I145" i="15"/>
  <c r="G145" i="15"/>
  <c r="S144" i="15"/>
  <c r="T144" i="15" s="1"/>
  <c r="R144" i="15"/>
  <c r="Q144" i="15"/>
  <c r="P144" i="15"/>
  <c r="U144" i="15" s="1"/>
  <c r="L144" i="15"/>
  <c r="J144" i="15"/>
  <c r="H144" i="15"/>
  <c r="I144" i="15" s="1"/>
  <c r="F144" i="15"/>
  <c r="N144" i="15" s="1"/>
  <c r="O144" i="15" s="1"/>
  <c r="E144" i="15"/>
  <c r="K144" i="15" s="1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Q137" i="15"/>
  <c r="P137" i="15"/>
  <c r="L137" i="15"/>
  <c r="M137" i="15" s="1"/>
  <c r="J137" i="15"/>
  <c r="H137" i="15"/>
  <c r="F137" i="15"/>
  <c r="E137" i="15"/>
  <c r="D137" i="15"/>
  <c r="I137" i="15" s="1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T132" i="15" s="1"/>
  <c r="Q132" i="15"/>
  <c r="P132" i="15"/>
  <c r="M132" i="15"/>
  <c r="L132" i="15"/>
  <c r="J132" i="15"/>
  <c r="H132" i="15"/>
  <c r="F132" i="15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Q126" i="15"/>
  <c r="P126" i="15"/>
  <c r="L126" i="15"/>
  <c r="J126" i="15"/>
  <c r="H126" i="15"/>
  <c r="I126" i="15" s="1"/>
  <c r="F126" i="15"/>
  <c r="E126" i="15"/>
  <c r="D126" i="15"/>
  <c r="U125" i="15"/>
  <c r="T125" i="15"/>
  <c r="O125" i="15"/>
  <c r="N125" i="15"/>
  <c r="M125" i="15"/>
  <c r="K125" i="15"/>
  <c r="I125" i="15"/>
  <c r="G125" i="15"/>
  <c r="U124" i="15"/>
  <c r="T124" i="15"/>
  <c r="O124" i="15"/>
  <c r="N124" i="15"/>
  <c r="M124" i="15"/>
  <c r="K124" i="15"/>
  <c r="I124" i="15"/>
  <c r="G124" i="15"/>
  <c r="U123" i="15"/>
  <c r="T123" i="15"/>
  <c r="O123" i="15"/>
  <c r="N123" i="15"/>
  <c r="M123" i="15"/>
  <c r="K123" i="15"/>
  <c r="I123" i="15"/>
  <c r="G123" i="15"/>
  <c r="U122" i="15"/>
  <c r="T122" i="15"/>
  <c r="O122" i="15"/>
  <c r="N122" i="15"/>
  <c r="M122" i="15"/>
  <c r="K122" i="15"/>
  <c r="I122" i="15"/>
  <c r="G122" i="15"/>
  <c r="U121" i="15"/>
  <c r="S121" i="15"/>
  <c r="T121" i="15" s="1"/>
  <c r="R121" i="15"/>
  <c r="Q121" i="15"/>
  <c r="P121" i="15"/>
  <c r="L121" i="15"/>
  <c r="J121" i="15"/>
  <c r="H121" i="15"/>
  <c r="F121" i="15"/>
  <c r="N121" i="15" s="1"/>
  <c r="E121" i="15"/>
  <c r="D121" i="15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N113" i="15"/>
  <c r="O113" i="15" s="1"/>
  <c r="M113" i="15"/>
  <c r="K113" i="15"/>
  <c r="I113" i="15"/>
  <c r="G113" i="15"/>
  <c r="S112" i="15"/>
  <c r="R112" i="15"/>
  <c r="T112" i="15" s="1"/>
  <c r="Q112" i="15"/>
  <c r="P112" i="15"/>
  <c r="U112" i="15" s="1"/>
  <c r="L112" i="15"/>
  <c r="J112" i="15"/>
  <c r="H112" i="15"/>
  <c r="F112" i="15"/>
  <c r="E112" i="15"/>
  <c r="K112" i="15" s="1"/>
  <c r="D112" i="15"/>
  <c r="I112" i="15" s="1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Q106" i="15"/>
  <c r="P106" i="15"/>
  <c r="L106" i="15"/>
  <c r="J106" i="15"/>
  <c r="H106" i="15"/>
  <c r="I106" i="15" s="1"/>
  <c r="G106" i="15"/>
  <c r="F106" i="15"/>
  <c r="E106" i="15"/>
  <c r="M106" i="15" s="1"/>
  <c r="D106" i="15"/>
  <c r="U105" i="15"/>
  <c r="T105" i="15"/>
  <c r="N105" i="15"/>
  <c r="O105" i="15" s="1"/>
  <c r="M105" i="15"/>
  <c r="K105" i="15"/>
  <c r="I105" i="15"/>
  <c r="G105" i="15"/>
  <c r="S102" i="15"/>
  <c r="R102" i="15"/>
  <c r="Q102" i="15"/>
  <c r="P102" i="15"/>
  <c r="L102" i="15"/>
  <c r="J102" i="15"/>
  <c r="H102" i="15"/>
  <c r="I102" i="15" s="1"/>
  <c r="F102" i="15"/>
  <c r="E102" i="15"/>
  <c r="D102" i="15"/>
  <c r="U101" i="15"/>
  <c r="S101" i="15"/>
  <c r="T101" i="15" s="1"/>
  <c r="R101" i="15"/>
  <c r="Q101" i="15"/>
  <c r="P101" i="15"/>
  <c r="L101" i="15"/>
  <c r="J101" i="15"/>
  <c r="H101" i="15"/>
  <c r="F101" i="15"/>
  <c r="N101" i="15" s="1"/>
  <c r="E101" i="15"/>
  <c r="D101" i="15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U96" i="15"/>
  <c r="S96" i="15"/>
  <c r="R96" i="15"/>
  <c r="Q96" i="15"/>
  <c r="P96" i="15"/>
  <c r="L96" i="15"/>
  <c r="J96" i="15"/>
  <c r="H96" i="15"/>
  <c r="I96" i="15" s="1"/>
  <c r="F96" i="15"/>
  <c r="G96" i="15" s="1"/>
  <c r="E96" i="15"/>
  <c r="K96" i="15" s="1"/>
  <c r="D96" i="15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Q91" i="15"/>
  <c r="P91" i="15"/>
  <c r="U91" i="15" s="1"/>
  <c r="L91" i="15"/>
  <c r="K91" i="15"/>
  <c r="J91" i="15"/>
  <c r="H91" i="15"/>
  <c r="F91" i="15"/>
  <c r="E91" i="15"/>
  <c r="D91" i="15"/>
  <c r="G91" i="15" s="1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T85" i="15" s="1"/>
  <c r="Q85" i="15"/>
  <c r="P85" i="15"/>
  <c r="L85" i="15"/>
  <c r="J85" i="15"/>
  <c r="H85" i="15"/>
  <c r="F85" i="15"/>
  <c r="E85" i="15"/>
  <c r="D85" i="15"/>
  <c r="S84" i="15"/>
  <c r="T84" i="15" s="1"/>
  <c r="R84" i="15"/>
  <c r="Q84" i="15"/>
  <c r="P84" i="15"/>
  <c r="L84" i="15"/>
  <c r="J84" i="15"/>
  <c r="U84" i="15" s="1"/>
  <c r="H84" i="15"/>
  <c r="F84" i="15"/>
  <c r="E84" i="15"/>
  <c r="K84" i="15" s="1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T78" i="15" s="1"/>
  <c r="Q78" i="15"/>
  <c r="P78" i="15"/>
  <c r="L78" i="15"/>
  <c r="J78" i="15"/>
  <c r="U78" i="15" s="1"/>
  <c r="H78" i="15"/>
  <c r="I78" i="15" s="1"/>
  <c r="F78" i="15"/>
  <c r="E78" i="15"/>
  <c r="D78" i="15"/>
  <c r="U77" i="15"/>
  <c r="T77" i="15"/>
  <c r="O77" i="15"/>
  <c r="N77" i="15"/>
  <c r="M77" i="15"/>
  <c r="K77" i="15"/>
  <c r="I77" i="15"/>
  <c r="G77" i="15"/>
  <c r="U76" i="15"/>
  <c r="T76" i="15"/>
  <c r="O76" i="15"/>
  <c r="N76" i="15"/>
  <c r="M76" i="15"/>
  <c r="K76" i="15"/>
  <c r="I76" i="15"/>
  <c r="G76" i="15"/>
  <c r="U75" i="15"/>
  <c r="T75" i="15"/>
  <c r="O75" i="15"/>
  <c r="N75" i="15"/>
  <c r="M75" i="15"/>
  <c r="K75" i="15"/>
  <c r="I75" i="15"/>
  <c r="G75" i="15"/>
  <c r="U74" i="15"/>
  <c r="T74" i="15"/>
  <c r="O74" i="15"/>
  <c r="N74" i="15"/>
  <c r="M74" i="15"/>
  <c r="K74" i="15"/>
  <c r="I74" i="15"/>
  <c r="G74" i="15"/>
  <c r="U73" i="15"/>
  <c r="T73" i="15"/>
  <c r="O73" i="15"/>
  <c r="N73" i="15"/>
  <c r="M73" i="15"/>
  <c r="K73" i="15"/>
  <c r="I73" i="15"/>
  <c r="G73" i="15"/>
  <c r="U72" i="15"/>
  <c r="T72" i="15"/>
  <c r="O72" i="15"/>
  <c r="N72" i="15"/>
  <c r="M72" i="15"/>
  <c r="K72" i="15"/>
  <c r="I72" i="15"/>
  <c r="G72" i="15"/>
  <c r="U71" i="15"/>
  <c r="T71" i="15"/>
  <c r="O71" i="15"/>
  <c r="N71" i="15"/>
  <c r="M71" i="15"/>
  <c r="K71" i="15"/>
  <c r="I71" i="15"/>
  <c r="G71" i="15"/>
  <c r="S70" i="15"/>
  <c r="R70" i="15"/>
  <c r="T70" i="15" s="1"/>
  <c r="Q70" i="15"/>
  <c r="P70" i="15"/>
  <c r="U70" i="15" s="1"/>
  <c r="L70" i="15"/>
  <c r="J70" i="15"/>
  <c r="H70" i="15"/>
  <c r="F70" i="15"/>
  <c r="E70" i="15"/>
  <c r="D70" i="15"/>
  <c r="G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L63" i="15"/>
  <c r="J63" i="15"/>
  <c r="U63" i="15" s="1"/>
  <c r="H63" i="15"/>
  <c r="I63" i="15" s="1"/>
  <c r="F63" i="15"/>
  <c r="E63" i="15"/>
  <c r="D63" i="15"/>
  <c r="U62" i="15"/>
  <c r="T62" i="15"/>
  <c r="O62" i="15"/>
  <c r="N62" i="15"/>
  <c r="M62" i="15"/>
  <c r="K62" i="15"/>
  <c r="I62" i="15"/>
  <c r="G62" i="15"/>
  <c r="U61" i="15"/>
  <c r="T61" i="15"/>
  <c r="O61" i="15"/>
  <c r="N61" i="15"/>
  <c r="M61" i="15"/>
  <c r="K61" i="15"/>
  <c r="I61" i="15"/>
  <c r="G61" i="15"/>
  <c r="U60" i="15"/>
  <c r="T60" i="15"/>
  <c r="O60" i="15"/>
  <c r="N60" i="15"/>
  <c r="M60" i="15"/>
  <c r="K60" i="15"/>
  <c r="I60" i="15"/>
  <c r="G60" i="15"/>
  <c r="U59" i="15"/>
  <c r="T59" i="15"/>
  <c r="O59" i="15"/>
  <c r="N59" i="15"/>
  <c r="M59" i="15"/>
  <c r="K59" i="15"/>
  <c r="I59" i="15"/>
  <c r="G59" i="15"/>
  <c r="U58" i="15"/>
  <c r="S58" i="15"/>
  <c r="R58" i="15"/>
  <c r="Q58" i="15"/>
  <c r="P58" i="15"/>
  <c r="L58" i="15"/>
  <c r="J58" i="15"/>
  <c r="H58" i="15"/>
  <c r="F58" i="15"/>
  <c r="E58" i="15"/>
  <c r="D58" i="15"/>
  <c r="U57" i="15"/>
  <c r="T57" i="15"/>
  <c r="N57" i="15"/>
  <c r="O57" i="15" s="1"/>
  <c r="M57" i="15"/>
  <c r="K57" i="15"/>
  <c r="I57" i="15"/>
  <c r="G57" i="15"/>
  <c r="S54" i="15"/>
  <c r="R54" i="15"/>
  <c r="T54" i="15" s="1"/>
  <c r="Q54" i="15"/>
  <c r="P54" i="15"/>
  <c r="L54" i="15"/>
  <c r="J54" i="15"/>
  <c r="I54" i="15"/>
  <c r="H54" i="15"/>
  <c r="F54" i="15"/>
  <c r="G54" i="15" s="1"/>
  <c r="E54" i="15"/>
  <c r="D54" i="15"/>
  <c r="S53" i="15"/>
  <c r="R53" i="15"/>
  <c r="T53" i="15" s="1"/>
  <c r="Q53" i="15"/>
  <c r="P53" i="15"/>
  <c r="U53" i="15" s="1"/>
  <c r="L53" i="15"/>
  <c r="J53" i="15"/>
  <c r="H53" i="15"/>
  <c r="F53" i="15"/>
  <c r="N53" i="15" s="1"/>
  <c r="E53" i="15"/>
  <c r="D53" i="15"/>
  <c r="G53" i="15" s="1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R47" i="15"/>
  <c r="T47" i="15" s="1"/>
  <c r="Q47" i="15"/>
  <c r="P47" i="15"/>
  <c r="L47" i="15"/>
  <c r="J47" i="15"/>
  <c r="H47" i="15"/>
  <c r="F47" i="15"/>
  <c r="E47" i="15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N42" i="15"/>
  <c r="O42" i="15" s="1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Q40" i="15"/>
  <c r="P40" i="15"/>
  <c r="L40" i="15"/>
  <c r="K40" i="15"/>
  <c r="J40" i="15"/>
  <c r="U40" i="15" s="1"/>
  <c r="H40" i="15"/>
  <c r="F40" i="15"/>
  <c r="E40" i="15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R35" i="15"/>
  <c r="T35" i="15" s="1"/>
  <c r="Q35" i="15"/>
  <c r="P35" i="15"/>
  <c r="L35" i="15"/>
  <c r="J35" i="15"/>
  <c r="U35" i="15" s="1"/>
  <c r="I35" i="15"/>
  <c r="H35" i="15"/>
  <c r="F35" i="15"/>
  <c r="G35" i="15" s="1"/>
  <c r="E35" i="15"/>
  <c r="D35" i="15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S27" i="15"/>
  <c r="R27" i="15"/>
  <c r="T27" i="15" s="1"/>
  <c r="Q27" i="15"/>
  <c r="P27" i="15"/>
  <c r="U27" i="15" s="1"/>
  <c r="L27" i="15"/>
  <c r="J27" i="15"/>
  <c r="H27" i="15"/>
  <c r="F27" i="15"/>
  <c r="N27" i="15" s="1"/>
  <c r="O27" i="15" s="1"/>
  <c r="E27" i="15"/>
  <c r="D27" i="15"/>
  <c r="U26" i="15"/>
  <c r="T26" i="15"/>
  <c r="O26" i="15"/>
  <c r="N26" i="15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T19" i="15" s="1"/>
  <c r="Q19" i="15"/>
  <c r="P19" i="15"/>
  <c r="L19" i="15"/>
  <c r="J19" i="15"/>
  <c r="H19" i="15"/>
  <c r="F19" i="15"/>
  <c r="E19" i="15"/>
  <c r="D19" i="15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T10" i="15" s="1"/>
  <c r="R10" i="15"/>
  <c r="Q10" i="15"/>
  <c r="P10" i="15"/>
  <c r="L10" i="15"/>
  <c r="J10" i="15"/>
  <c r="U10" i="15" s="1"/>
  <c r="H10" i="15"/>
  <c r="F10" i="15"/>
  <c r="E10" i="15"/>
  <c r="D10" i="15"/>
  <c r="I10" i="15" s="1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R339" i="14"/>
  <c r="T339" i="14" s="1"/>
  <c r="Q339" i="14"/>
  <c r="P339" i="14"/>
  <c r="L339" i="14"/>
  <c r="J339" i="14"/>
  <c r="K339" i="14" s="1"/>
  <c r="H339" i="14"/>
  <c r="F339" i="14"/>
  <c r="E339" i="14"/>
  <c r="D339" i="14"/>
  <c r="I339" i="14" s="1"/>
  <c r="T338" i="14"/>
  <c r="S338" i="14"/>
  <c r="R338" i="14"/>
  <c r="Q338" i="14"/>
  <c r="P338" i="14"/>
  <c r="L338" i="14"/>
  <c r="J338" i="14"/>
  <c r="H338" i="14"/>
  <c r="F338" i="14"/>
  <c r="E338" i="14"/>
  <c r="D338" i="14"/>
  <c r="S337" i="14"/>
  <c r="T337" i="14" s="1"/>
  <c r="R337" i="14"/>
  <c r="Q337" i="14"/>
  <c r="P337" i="14"/>
  <c r="U337" i="14" s="1"/>
  <c r="L337" i="14"/>
  <c r="J337" i="14"/>
  <c r="H337" i="14"/>
  <c r="F337" i="14"/>
  <c r="N337" i="14" s="1"/>
  <c r="O337" i="14" s="1"/>
  <c r="E337" i="14"/>
  <c r="M337" i="14" s="1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R332" i="14"/>
  <c r="Q332" i="14"/>
  <c r="P332" i="14"/>
  <c r="U332" i="14" s="1"/>
  <c r="L332" i="14"/>
  <c r="J332" i="14"/>
  <c r="H332" i="14"/>
  <c r="F332" i="14"/>
  <c r="G332" i="14" s="1"/>
  <c r="E332" i="14"/>
  <c r="M332" i="14" s="1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Q323" i="14"/>
  <c r="P323" i="14"/>
  <c r="L323" i="14"/>
  <c r="J323" i="14"/>
  <c r="H323" i="14"/>
  <c r="F323" i="14"/>
  <c r="E323" i="14"/>
  <c r="D323" i="14"/>
  <c r="I323" i="14" s="1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L317" i="14"/>
  <c r="J317" i="14"/>
  <c r="U317" i="14" s="1"/>
  <c r="H317" i="14"/>
  <c r="F317" i="14"/>
  <c r="E317" i="14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T310" i="14"/>
  <c r="S310" i="14"/>
  <c r="R310" i="14"/>
  <c r="Q310" i="14"/>
  <c r="P310" i="14"/>
  <c r="U310" i="14" s="1"/>
  <c r="L310" i="14"/>
  <c r="J310" i="14"/>
  <c r="H310" i="14"/>
  <c r="F310" i="14"/>
  <c r="G310" i="14" s="1"/>
  <c r="E310" i="14"/>
  <c r="M310" i="14" s="1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R303" i="14"/>
  <c r="Q303" i="14"/>
  <c r="P303" i="14"/>
  <c r="L303" i="14"/>
  <c r="K303" i="14"/>
  <c r="J303" i="14"/>
  <c r="H303" i="14"/>
  <c r="I303" i="14" s="1"/>
  <c r="F303" i="14"/>
  <c r="G303" i="14" s="1"/>
  <c r="E303" i="14"/>
  <c r="D303" i="14"/>
  <c r="U302" i="14"/>
  <c r="T302" i="14"/>
  <c r="N302" i="14"/>
  <c r="O302" i="14" s="1"/>
  <c r="M302" i="14"/>
  <c r="K302" i="14"/>
  <c r="I302" i="14"/>
  <c r="G302" i="14"/>
  <c r="S299" i="14"/>
  <c r="R299" i="14"/>
  <c r="T299" i="14" s="1"/>
  <c r="Q299" i="14"/>
  <c r="P299" i="14"/>
  <c r="L299" i="14"/>
  <c r="J299" i="14"/>
  <c r="K299" i="14" s="1"/>
  <c r="H299" i="14"/>
  <c r="F299" i="14"/>
  <c r="E299" i="14"/>
  <c r="D299" i="14"/>
  <c r="U298" i="14"/>
  <c r="T298" i="14"/>
  <c r="S298" i="14"/>
  <c r="R298" i="14"/>
  <c r="Q298" i="14"/>
  <c r="P298" i="14"/>
  <c r="L298" i="14"/>
  <c r="J298" i="14"/>
  <c r="H298" i="14"/>
  <c r="F298" i="14"/>
  <c r="E298" i="14"/>
  <c r="K298" i="14" s="1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T292" i="14"/>
  <c r="S292" i="14"/>
  <c r="R292" i="14"/>
  <c r="Q292" i="14"/>
  <c r="P292" i="14"/>
  <c r="U292" i="14" s="1"/>
  <c r="L292" i="14"/>
  <c r="J292" i="14"/>
  <c r="H292" i="14"/>
  <c r="F292" i="14"/>
  <c r="G292" i="14" s="1"/>
  <c r="E292" i="14"/>
  <c r="M292" i="14" s="1"/>
  <c r="D292" i="14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Q285" i="14"/>
  <c r="P285" i="14"/>
  <c r="L285" i="14"/>
  <c r="K285" i="14"/>
  <c r="J285" i="14"/>
  <c r="H285" i="14"/>
  <c r="I285" i="14" s="1"/>
  <c r="F285" i="14"/>
  <c r="G285" i="14" s="1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O276" i="14"/>
  <c r="N276" i="14"/>
  <c r="M276" i="14"/>
  <c r="K276" i="14"/>
  <c r="I276" i="14"/>
  <c r="G276" i="14"/>
  <c r="S275" i="14"/>
  <c r="R275" i="14"/>
  <c r="Q275" i="14"/>
  <c r="P275" i="14"/>
  <c r="L275" i="14"/>
  <c r="J275" i="14"/>
  <c r="U275" i="14" s="1"/>
  <c r="H275" i="14"/>
  <c r="F275" i="14"/>
  <c r="E275" i="14"/>
  <c r="D275" i="14"/>
  <c r="I275" i="14" s="1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U267" i="14"/>
  <c r="T267" i="14"/>
  <c r="S267" i="14"/>
  <c r="R267" i="14"/>
  <c r="Q267" i="14"/>
  <c r="P267" i="14"/>
  <c r="L267" i="14"/>
  <c r="J267" i="14"/>
  <c r="H267" i="14"/>
  <c r="F267" i="14"/>
  <c r="E267" i="14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T260" i="14"/>
  <c r="S260" i="14"/>
  <c r="R260" i="14"/>
  <c r="Q260" i="14"/>
  <c r="P260" i="14"/>
  <c r="L260" i="14"/>
  <c r="J260" i="14"/>
  <c r="N260" i="14" s="1"/>
  <c r="O260" i="14" s="1"/>
  <c r="H260" i="14"/>
  <c r="F260" i="14"/>
  <c r="E260" i="14"/>
  <c r="M260" i="14" s="1"/>
  <c r="D260" i="14"/>
  <c r="I260" i="14" s="1"/>
  <c r="S259" i="14"/>
  <c r="R259" i="14"/>
  <c r="Q259" i="14"/>
  <c r="P259" i="14"/>
  <c r="L259" i="14"/>
  <c r="J259" i="14"/>
  <c r="H259" i="14"/>
  <c r="F259" i="14"/>
  <c r="E259" i="14"/>
  <c r="M259" i="14" s="1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T254" i="14" s="1"/>
  <c r="Q254" i="14"/>
  <c r="P254" i="14"/>
  <c r="L254" i="14"/>
  <c r="J254" i="14"/>
  <c r="H254" i="14"/>
  <c r="F254" i="14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U247" i="14"/>
  <c r="T247" i="14"/>
  <c r="S247" i="14"/>
  <c r="R247" i="14"/>
  <c r="Q247" i="14"/>
  <c r="P247" i="14"/>
  <c r="L247" i="14"/>
  <c r="J247" i="14"/>
  <c r="H247" i="14"/>
  <c r="F247" i="14"/>
  <c r="E247" i="14"/>
  <c r="K247" i="14" s="1"/>
  <c r="D247" i="14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T240" i="14"/>
  <c r="S240" i="14"/>
  <c r="R240" i="14"/>
  <c r="Q240" i="14"/>
  <c r="P240" i="14"/>
  <c r="U240" i="14" s="1"/>
  <c r="L240" i="14"/>
  <c r="J240" i="14"/>
  <c r="H240" i="14"/>
  <c r="I240" i="14" s="1"/>
  <c r="F240" i="14"/>
  <c r="G240" i="14" s="1"/>
  <c r="E240" i="14"/>
  <c r="D240" i="14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P231" i="14"/>
  <c r="U231" i="14" s="1"/>
  <c r="L231" i="14"/>
  <c r="J231" i="14"/>
  <c r="H231" i="14"/>
  <c r="F231" i="14"/>
  <c r="G231" i="14" s="1"/>
  <c r="E231" i="14"/>
  <c r="K231" i="14" s="1"/>
  <c r="D231" i="14"/>
  <c r="S230" i="14"/>
  <c r="R230" i="14"/>
  <c r="T230" i="14" s="1"/>
  <c r="Q230" i="14"/>
  <c r="P230" i="14"/>
  <c r="L230" i="14"/>
  <c r="J230" i="14"/>
  <c r="U230" i="14" s="1"/>
  <c r="H230" i="14"/>
  <c r="F230" i="14"/>
  <c r="E230" i="14"/>
  <c r="D230" i="14"/>
  <c r="I230" i="14" s="1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T224" i="14" s="1"/>
  <c r="Q224" i="14"/>
  <c r="P224" i="14"/>
  <c r="L224" i="14"/>
  <c r="J224" i="14"/>
  <c r="U224" i="14" s="1"/>
  <c r="H224" i="14"/>
  <c r="F224" i="14"/>
  <c r="E224" i="14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T216" i="14"/>
  <c r="S216" i="14"/>
  <c r="R216" i="14"/>
  <c r="Q216" i="14"/>
  <c r="P216" i="14"/>
  <c r="L216" i="14"/>
  <c r="J216" i="14"/>
  <c r="N216" i="14" s="1"/>
  <c r="O216" i="14" s="1"/>
  <c r="H216" i="14"/>
  <c r="F216" i="14"/>
  <c r="E216" i="14"/>
  <c r="M216" i="14" s="1"/>
  <c r="D216" i="14"/>
  <c r="I216" i="14" s="1"/>
  <c r="U215" i="14"/>
  <c r="T215" i="14"/>
  <c r="O215" i="14"/>
  <c r="N215" i="14"/>
  <c r="M215" i="14"/>
  <c r="K215" i="14"/>
  <c r="I215" i="14"/>
  <c r="G215" i="14"/>
  <c r="U214" i="14"/>
  <c r="T214" i="14"/>
  <c r="O214" i="14"/>
  <c r="N214" i="14"/>
  <c r="M214" i="14"/>
  <c r="K214" i="14"/>
  <c r="I214" i="14"/>
  <c r="G214" i="14"/>
  <c r="U213" i="14"/>
  <c r="T213" i="14"/>
  <c r="O213" i="14"/>
  <c r="N213" i="14"/>
  <c r="M213" i="14"/>
  <c r="K213" i="14"/>
  <c r="I213" i="14"/>
  <c r="G213" i="14"/>
  <c r="U212" i="14"/>
  <c r="T212" i="14"/>
  <c r="O212" i="14"/>
  <c r="N212" i="14"/>
  <c r="M212" i="14"/>
  <c r="K212" i="14"/>
  <c r="I212" i="14"/>
  <c r="G212" i="14"/>
  <c r="U211" i="14"/>
  <c r="T211" i="14"/>
  <c r="O211" i="14"/>
  <c r="N211" i="14"/>
  <c r="M211" i="14"/>
  <c r="K211" i="14"/>
  <c r="I211" i="14"/>
  <c r="G211" i="14"/>
  <c r="U210" i="14"/>
  <c r="T210" i="14"/>
  <c r="O210" i="14"/>
  <c r="N210" i="14"/>
  <c r="M210" i="14"/>
  <c r="K210" i="14"/>
  <c r="I210" i="14"/>
  <c r="G210" i="14"/>
  <c r="U209" i="14"/>
  <c r="T209" i="14"/>
  <c r="O209" i="14"/>
  <c r="N209" i="14"/>
  <c r="M209" i="14"/>
  <c r="K209" i="14"/>
  <c r="I209" i="14"/>
  <c r="G209" i="14"/>
  <c r="U208" i="14"/>
  <c r="T208" i="14"/>
  <c r="O208" i="14"/>
  <c r="N208" i="14"/>
  <c r="M208" i="14"/>
  <c r="K208" i="14"/>
  <c r="I208" i="14"/>
  <c r="G208" i="14"/>
  <c r="S205" i="14"/>
  <c r="R205" i="14"/>
  <c r="T205" i="14" s="1"/>
  <c r="Q205" i="14"/>
  <c r="P205" i="14"/>
  <c r="L205" i="14"/>
  <c r="J205" i="14"/>
  <c r="H205" i="14"/>
  <c r="F205" i="14"/>
  <c r="E205" i="14"/>
  <c r="M205" i="14" s="1"/>
  <c r="D205" i="14"/>
  <c r="S204" i="14"/>
  <c r="R204" i="14"/>
  <c r="T204" i="14" s="1"/>
  <c r="Q204" i="14"/>
  <c r="P204" i="14"/>
  <c r="U204" i="14" s="1"/>
  <c r="L204" i="14"/>
  <c r="J204" i="14"/>
  <c r="H204" i="14"/>
  <c r="F204" i="14"/>
  <c r="E204" i="14"/>
  <c r="O204" i="14" s="1"/>
  <c r="D204" i="14"/>
  <c r="I204" i="14" s="1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U198" i="14"/>
  <c r="T198" i="14"/>
  <c r="S198" i="14"/>
  <c r="R198" i="14"/>
  <c r="Q198" i="14"/>
  <c r="P198" i="14"/>
  <c r="L198" i="14"/>
  <c r="J198" i="14"/>
  <c r="H198" i="14"/>
  <c r="F198" i="14"/>
  <c r="E198" i="14"/>
  <c r="K198" i="14" s="1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T191" i="14" s="1"/>
  <c r="Q191" i="14"/>
  <c r="P191" i="14"/>
  <c r="U191" i="14" s="1"/>
  <c r="N191" i="14"/>
  <c r="O191" i="14" s="1"/>
  <c r="L191" i="14"/>
  <c r="J191" i="14"/>
  <c r="H191" i="14"/>
  <c r="F191" i="14"/>
  <c r="G191" i="14" s="1"/>
  <c r="E191" i="14"/>
  <c r="D191" i="14"/>
  <c r="I191" i="14" s="1"/>
  <c r="U190" i="14"/>
  <c r="T190" i="14"/>
  <c r="O190" i="14"/>
  <c r="N190" i="14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O188" i="14"/>
  <c r="N188" i="14"/>
  <c r="M188" i="14"/>
  <c r="K188" i="14"/>
  <c r="I188" i="14"/>
  <c r="G188" i="14"/>
  <c r="U187" i="14"/>
  <c r="T187" i="14"/>
  <c r="O187" i="14"/>
  <c r="N187" i="14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P185" i="14"/>
  <c r="L185" i="14"/>
  <c r="K185" i="14"/>
  <c r="J185" i="14"/>
  <c r="H185" i="14"/>
  <c r="I185" i="14" s="1"/>
  <c r="F185" i="14"/>
  <c r="E185" i="14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R179" i="14"/>
  <c r="T179" i="14" s="1"/>
  <c r="Q179" i="14"/>
  <c r="P179" i="14"/>
  <c r="L179" i="14"/>
  <c r="J179" i="14"/>
  <c r="U179" i="14" s="1"/>
  <c r="H179" i="14"/>
  <c r="F179" i="14"/>
  <c r="E179" i="14"/>
  <c r="D179" i="14"/>
  <c r="I179" i="14" s="1"/>
  <c r="U178" i="14"/>
  <c r="T178" i="14"/>
  <c r="N178" i="14"/>
  <c r="O178" i="14" s="1"/>
  <c r="M178" i="14"/>
  <c r="K178" i="14"/>
  <c r="I178" i="14"/>
  <c r="G178" i="14"/>
  <c r="U177" i="14"/>
  <c r="T177" i="14"/>
  <c r="N177" i="14"/>
  <c r="O177" i="14" s="1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N175" i="14"/>
  <c r="O175" i="14" s="1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T170" i="14" s="1"/>
  <c r="Q170" i="14"/>
  <c r="P170" i="14"/>
  <c r="U170" i="14" s="1"/>
  <c r="O170" i="14"/>
  <c r="L170" i="14"/>
  <c r="J170" i="14"/>
  <c r="H170" i="14"/>
  <c r="F170" i="14"/>
  <c r="N170" i="14" s="1"/>
  <c r="E170" i="14"/>
  <c r="K170" i="14" s="1"/>
  <c r="D170" i="14"/>
  <c r="I170" i="14" s="1"/>
  <c r="S169" i="14"/>
  <c r="R169" i="14"/>
  <c r="T169" i="14" s="1"/>
  <c r="Q169" i="14"/>
  <c r="P169" i="14"/>
  <c r="L169" i="14"/>
  <c r="J169" i="14"/>
  <c r="H169" i="14"/>
  <c r="I169" i="14" s="1"/>
  <c r="F169" i="14"/>
  <c r="G169" i="14" s="1"/>
  <c r="E169" i="14"/>
  <c r="D169" i="14"/>
  <c r="U168" i="14"/>
  <c r="T168" i="14"/>
  <c r="O168" i="14"/>
  <c r="N168" i="14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T163" i="14" s="1"/>
  <c r="Q163" i="14"/>
  <c r="P163" i="14"/>
  <c r="L163" i="14"/>
  <c r="K163" i="14"/>
  <c r="J163" i="14"/>
  <c r="H163" i="14"/>
  <c r="F163" i="14"/>
  <c r="E163" i="14"/>
  <c r="D163" i="14"/>
  <c r="G163" i="14" s="1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S157" i="14"/>
  <c r="R157" i="14"/>
  <c r="Q157" i="14"/>
  <c r="P157" i="14"/>
  <c r="M157" i="14"/>
  <c r="L157" i="14"/>
  <c r="J157" i="14"/>
  <c r="H157" i="14"/>
  <c r="F157" i="14"/>
  <c r="E157" i="14"/>
  <c r="D157" i="14"/>
  <c r="I157" i="14" s="1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O153" i="14"/>
  <c r="N153" i="14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T150" i="14"/>
  <c r="S150" i="14"/>
  <c r="R150" i="14"/>
  <c r="Q150" i="14"/>
  <c r="P150" i="14"/>
  <c r="U150" i="14" s="1"/>
  <c r="L150" i="14"/>
  <c r="M150" i="14" s="1"/>
  <c r="J150" i="14"/>
  <c r="H150" i="14"/>
  <c r="G150" i="14"/>
  <c r="F150" i="14"/>
  <c r="N150" i="14" s="1"/>
  <c r="O150" i="14" s="1"/>
  <c r="E150" i="14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T144" i="14" s="1"/>
  <c r="Q144" i="14"/>
  <c r="P144" i="14"/>
  <c r="U144" i="14" s="1"/>
  <c r="N144" i="14"/>
  <c r="O144" i="14" s="1"/>
  <c r="L144" i="14"/>
  <c r="J144" i="14"/>
  <c r="H144" i="14"/>
  <c r="F144" i="14"/>
  <c r="E144" i="14"/>
  <c r="M144" i="14" s="1"/>
  <c r="D144" i="14"/>
  <c r="I144" i="14" s="1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L137" i="14"/>
  <c r="J137" i="14"/>
  <c r="H137" i="14"/>
  <c r="F137" i="14"/>
  <c r="E137" i="14"/>
  <c r="D137" i="14"/>
  <c r="U136" i="14"/>
  <c r="T136" i="14"/>
  <c r="O136" i="14"/>
  <c r="N136" i="14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O133" i="14"/>
  <c r="N133" i="14"/>
  <c r="M133" i="14"/>
  <c r="K133" i="14"/>
  <c r="I133" i="14"/>
  <c r="G133" i="14"/>
  <c r="S132" i="14"/>
  <c r="R132" i="14"/>
  <c r="Q132" i="14"/>
  <c r="P132" i="14"/>
  <c r="L132" i="14"/>
  <c r="J132" i="14"/>
  <c r="U132" i="14" s="1"/>
  <c r="H132" i="14"/>
  <c r="F132" i="14"/>
  <c r="E132" i="14"/>
  <c r="M132" i="14" s="1"/>
  <c r="D132" i="14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U126" i="14"/>
  <c r="S126" i="14"/>
  <c r="R126" i="14"/>
  <c r="T126" i="14" s="1"/>
  <c r="Q126" i="14"/>
  <c r="P126" i="14"/>
  <c r="M126" i="14"/>
  <c r="L126" i="14"/>
  <c r="J126" i="14"/>
  <c r="H126" i="14"/>
  <c r="F126" i="14"/>
  <c r="E126" i="14"/>
  <c r="K126" i="14" s="1"/>
  <c r="D126" i="14"/>
  <c r="I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T121" i="14"/>
  <c r="S121" i="14"/>
  <c r="R121" i="14"/>
  <c r="Q121" i="14"/>
  <c r="P121" i="14"/>
  <c r="U121" i="14" s="1"/>
  <c r="L121" i="14"/>
  <c r="J121" i="14"/>
  <c r="H121" i="14"/>
  <c r="I121" i="14" s="1"/>
  <c r="F121" i="14"/>
  <c r="E121" i="14"/>
  <c r="M121" i="14" s="1"/>
  <c r="D121" i="14"/>
  <c r="U120" i="14"/>
  <c r="T120" i="14"/>
  <c r="N120" i="14"/>
  <c r="O120" i="14" s="1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T112" i="14"/>
  <c r="S112" i="14"/>
  <c r="R112" i="14"/>
  <c r="Q112" i="14"/>
  <c r="P112" i="14"/>
  <c r="L112" i="14"/>
  <c r="J112" i="14"/>
  <c r="K112" i="14" s="1"/>
  <c r="H112" i="14"/>
  <c r="F112" i="14"/>
  <c r="N112" i="14" s="1"/>
  <c r="E112" i="14"/>
  <c r="D112" i="14"/>
  <c r="G112" i="14" s="1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T106" i="14" s="1"/>
  <c r="Q106" i="14"/>
  <c r="P106" i="14"/>
  <c r="L106" i="14"/>
  <c r="J106" i="14"/>
  <c r="N106" i="14" s="1"/>
  <c r="H106" i="14"/>
  <c r="F106" i="14"/>
  <c r="E106" i="14"/>
  <c r="K106" i="14" s="1"/>
  <c r="D106" i="14"/>
  <c r="I106" i="14" s="1"/>
  <c r="U105" i="14"/>
  <c r="T105" i="14"/>
  <c r="N105" i="14"/>
  <c r="O105" i="14" s="1"/>
  <c r="M105" i="14"/>
  <c r="K105" i="14"/>
  <c r="I105" i="14"/>
  <c r="G105" i="14"/>
  <c r="T102" i="14"/>
  <c r="S102" i="14"/>
  <c r="R102" i="14"/>
  <c r="Q102" i="14"/>
  <c r="P102" i="14"/>
  <c r="U102" i="14" s="1"/>
  <c r="L102" i="14"/>
  <c r="J102" i="14"/>
  <c r="H102" i="14"/>
  <c r="I102" i="14" s="1"/>
  <c r="F102" i="14"/>
  <c r="E102" i="14"/>
  <c r="M102" i="14" s="1"/>
  <c r="D102" i="14"/>
  <c r="S101" i="14"/>
  <c r="R101" i="14"/>
  <c r="Q101" i="14"/>
  <c r="P101" i="14"/>
  <c r="L101" i="14"/>
  <c r="J101" i="14"/>
  <c r="H101" i="14"/>
  <c r="F101" i="14"/>
  <c r="E101" i="14"/>
  <c r="D101" i="14"/>
  <c r="G101" i="14" s="1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T96" i="14" s="1"/>
  <c r="Q96" i="14"/>
  <c r="P96" i="14"/>
  <c r="L96" i="14"/>
  <c r="J96" i="14"/>
  <c r="U96" i="14" s="1"/>
  <c r="H96" i="14"/>
  <c r="F96" i="14"/>
  <c r="E96" i="14"/>
  <c r="D96" i="14"/>
  <c r="I96" i="14" s="1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Q91" i="14"/>
  <c r="P91" i="14"/>
  <c r="L91" i="14"/>
  <c r="J91" i="14"/>
  <c r="U91" i="14" s="1"/>
  <c r="H91" i="14"/>
  <c r="F91" i="14"/>
  <c r="E91" i="14"/>
  <c r="K91" i="14" s="1"/>
  <c r="D91" i="14"/>
  <c r="I91" i="14" s="1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T85" i="14" s="1"/>
  <c r="Q85" i="14"/>
  <c r="P85" i="14"/>
  <c r="L85" i="14"/>
  <c r="J85" i="14"/>
  <c r="H85" i="14"/>
  <c r="F85" i="14"/>
  <c r="E85" i="14"/>
  <c r="M85" i="14" s="1"/>
  <c r="D85" i="14"/>
  <c r="S84" i="14"/>
  <c r="R84" i="14"/>
  <c r="T84" i="14" s="1"/>
  <c r="Q84" i="14"/>
  <c r="P84" i="14"/>
  <c r="U84" i="14" s="1"/>
  <c r="L84" i="14"/>
  <c r="J84" i="14"/>
  <c r="K84" i="14" s="1"/>
  <c r="H84" i="14"/>
  <c r="I84" i="14" s="1"/>
  <c r="F84" i="14"/>
  <c r="E84" i="14"/>
  <c r="D84" i="14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Q78" i="14"/>
  <c r="P78" i="14"/>
  <c r="L78" i="14"/>
  <c r="J78" i="14"/>
  <c r="U78" i="14" s="1"/>
  <c r="H78" i="14"/>
  <c r="F78" i="14"/>
  <c r="E78" i="14"/>
  <c r="D78" i="14"/>
  <c r="I78" i="14" s="1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U70" i="14"/>
  <c r="T70" i="14"/>
  <c r="S70" i="14"/>
  <c r="R70" i="14"/>
  <c r="Q70" i="14"/>
  <c r="P70" i="14"/>
  <c r="L70" i="14"/>
  <c r="J70" i="14"/>
  <c r="H70" i="14"/>
  <c r="F70" i="14"/>
  <c r="E70" i="14"/>
  <c r="K70" i="14" s="1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T63" i="14" s="1"/>
  <c r="Q63" i="14"/>
  <c r="P63" i="14"/>
  <c r="U63" i="14" s="1"/>
  <c r="N63" i="14"/>
  <c r="O63" i="14" s="1"/>
  <c r="L63" i="14"/>
  <c r="J63" i="14"/>
  <c r="H63" i="14"/>
  <c r="F63" i="14"/>
  <c r="G63" i="14" s="1"/>
  <c r="E63" i="14"/>
  <c r="M63" i="14" s="1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N60" i="14"/>
  <c r="O60" i="14" s="1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R58" i="14"/>
  <c r="Q58" i="14"/>
  <c r="P58" i="14"/>
  <c r="L58" i="14"/>
  <c r="J58" i="14"/>
  <c r="H58" i="14"/>
  <c r="F58" i="14"/>
  <c r="E58" i="14"/>
  <c r="D58" i="14"/>
  <c r="G58" i="14" s="1"/>
  <c r="U57" i="14"/>
  <c r="T57" i="14"/>
  <c r="N57" i="14"/>
  <c r="O57" i="14" s="1"/>
  <c r="M57" i="14"/>
  <c r="K57" i="14"/>
  <c r="I57" i="14"/>
  <c r="G57" i="14"/>
  <c r="S54" i="14"/>
  <c r="R54" i="14"/>
  <c r="Q54" i="14"/>
  <c r="P54" i="14"/>
  <c r="L54" i="14"/>
  <c r="J54" i="14"/>
  <c r="H54" i="14"/>
  <c r="F54" i="14"/>
  <c r="N54" i="14" s="1"/>
  <c r="E54" i="14"/>
  <c r="D54" i="14"/>
  <c r="I54" i="14" s="1"/>
  <c r="T53" i="14"/>
  <c r="S53" i="14"/>
  <c r="R53" i="14"/>
  <c r="Q53" i="14"/>
  <c r="P53" i="14"/>
  <c r="U53" i="14" s="1"/>
  <c r="L53" i="14"/>
  <c r="J53" i="14"/>
  <c r="H53" i="14"/>
  <c r="F53" i="14"/>
  <c r="N53" i="14" s="1"/>
  <c r="E53" i="14"/>
  <c r="K53" i="14" s="1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T47" i="14" s="1"/>
  <c r="Q47" i="14"/>
  <c r="P47" i="14"/>
  <c r="U47" i="14" s="1"/>
  <c r="L47" i="14"/>
  <c r="K47" i="14"/>
  <c r="J47" i="14"/>
  <c r="H47" i="14"/>
  <c r="F47" i="14"/>
  <c r="E47" i="14"/>
  <c r="M47" i="14" s="1"/>
  <c r="D47" i="14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Q40" i="14"/>
  <c r="P40" i="14"/>
  <c r="U40" i="14" s="1"/>
  <c r="L40" i="14"/>
  <c r="J40" i="14"/>
  <c r="H40" i="14"/>
  <c r="I40" i="14" s="1"/>
  <c r="F40" i="14"/>
  <c r="N40" i="14" s="1"/>
  <c r="E40" i="14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T35" i="14" s="1"/>
  <c r="Q35" i="14"/>
  <c r="P35" i="14"/>
  <c r="L35" i="14"/>
  <c r="J35" i="14"/>
  <c r="H35" i="14"/>
  <c r="F35" i="14"/>
  <c r="E35" i="14"/>
  <c r="D35" i="14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T27" i="14"/>
  <c r="S27" i="14"/>
  <c r="R27" i="14"/>
  <c r="Q27" i="14"/>
  <c r="P27" i="14"/>
  <c r="U27" i="14" s="1"/>
  <c r="L27" i="14"/>
  <c r="J27" i="14"/>
  <c r="H27" i="14"/>
  <c r="F27" i="14"/>
  <c r="N27" i="14" s="1"/>
  <c r="E27" i="14"/>
  <c r="K27" i="14" s="1"/>
  <c r="D27" i="14"/>
  <c r="I27" i="14" s="1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N22" i="14"/>
  <c r="O22" i="14" s="1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T19" i="14"/>
  <c r="S19" i="14"/>
  <c r="R19" i="14"/>
  <c r="Q19" i="14"/>
  <c r="P19" i="14"/>
  <c r="U19" i="14" s="1"/>
  <c r="L19" i="14"/>
  <c r="J19" i="14"/>
  <c r="H19" i="14"/>
  <c r="F19" i="14"/>
  <c r="N19" i="14" s="1"/>
  <c r="O19" i="14" s="1"/>
  <c r="E19" i="14"/>
  <c r="D19" i="14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R10" i="14"/>
  <c r="Q10" i="14"/>
  <c r="P10" i="14"/>
  <c r="L10" i="14"/>
  <c r="J10" i="14"/>
  <c r="H10" i="14"/>
  <c r="F10" i="14"/>
  <c r="E10" i="14"/>
  <c r="D10" i="14"/>
  <c r="G10" i="14" s="1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Q339" i="13"/>
  <c r="P339" i="13"/>
  <c r="U339" i="13" s="1"/>
  <c r="L339" i="13"/>
  <c r="J339" i="13"/>
  <c r="H339" i="13"/>
  <c r="F339" i="13"/>
  <c r="N339" i="13" s="1"/>
  <c r="E339" i="13"/>
  <c r="D339" i="13"/>
  <c r="S338" i="13"/>
  <c r="R338" i="13"/>
  <c r="T338" i="13" s="1"/>
  <c r="Q338" i="13"/>
  <c r="P338" i="13"/>
  <c r="L338" i="13"/>
  <c r="J338" i="13"/>
  <c r="K338" i="13" s="1"/>
  <c r="H338" i="13"/>
  <c r="F338" i="13"/>
  <c r="E338" i="13"/>
  <c r="D338" i="13"/>
  <c r="I338" i="13" s="1"/>
  <c r="S337" i="13"/>
  <c r="R337" i="13"/>
  <c r="T337" i="13" s="1"/>
  <c r="Q337" i="13"/>
  <c r="P337" i="13"/>
  <c r="U337" i="13" s="1"/>
  <c r="L337" i="13"/>
  <c r="J337" i="13"/>
  <c r="H337" i="13"/>
  <c r="F337" i="13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Q332" i="13"/>
  <c r="P332" i="13"/>
  <c r="U332" i="13" s="1"/>
  <c r="L332" i="13"/>
  <c r="J332" i="13"/>
  <c r="K332" i="13" s="1"/>
  <c r="H332" i="13"/>
  <c r="F332" i="13"/>
  <c r="G332" i="13" s="1"/>
  <c r="E332" i="13"/>
  <c r="D332" i="13"/>
  <c r="U331" i="13"/>
  <c r="T331" i="13"/>
  <c r="O331" i="13"/>
  <c r="N331" i="13"/>
  <c r="M331" i="13"/>
  <c r="K331" i="13"/>
  <c r="I331" i="13"/>
  <c r="G331" i="13"/>
  <c r="U330" i="13"/>
  <c r="T330" i="13"/>
  <c r="O330" i="13"/>
  <c r="N330" i="13"/>
  <c r="M330" i="13"/>
  <c r="K330" i="13"/>
  <c r="I330" i="13"/>
  <c r="G330" i="13"/>
  <c r="U329" i="13"/>
  <c r="T329" i="13"/>
  <c r="O329" i="13"/>
  <c r="N329" i="13"/>
  <c r="M329" i="13"/>
  <c r="K329" i="13"/>
  <c r="I329" i="13"/>
  <c r="G329" i="13"/>
  <c r="U328" i="13"/>
  <c r="T328" i="13"/>
  <c r="O328" i="13"/>
  <c r="N328" i="13"/>
  <c r="M328" i="13"/>
  <c r="K328" i="13"/>
  <c r="I328" i="13"/>
  <c r="G328" i="13"/>
  <c r="U327" i="13"/>
  <c r="T327" i="13"/>
  <c r="O327" i="13"/>
  <c r="N327" i="13"/>
  <c r="M327" i="13"/>
  <c r="K327" i="13"/>
  <c r="I327" i="13"/>
  <c r="G327" i="13"/>
  <c r="U326" i="13"/>
  <c r="T326" i="13"/>
  <c r="O326" i="13"/>
  <c r="N326" i="13"/>
  <c r="M326" i="13"/>
  <c r="K326" i="13"/>
  <c r="I326" i="13"/>
  <c r="G326" i="13"/>
  <c r="U325" i="13"/>
  <c r="T325" i="13"/>
  <c r="O325" i="13"/>
  <c r="N325" i="13"/>
  <c r="M325" i="13"/>
  <c r="K325" i="13"/>
  <c r="I325" i="13"/>
  <c r="G325" i="13"/>
  <c r="U324" i="13"/>
  <c r="T324" i="13"/>
  <c r="O324" i="13"/>
  <c r="N324" i="13"/>
  <c r="M324" i="13"/>
  <c r="K324" i="13"/>
  <c r="I324" i="13"/>
  <c r="G324" i="13"/>
  <c r="S323" i="13"/>
  <c r="R323" i="13"/>
  <c r="Q323" i="13"/>
  <c r="P323" i="13"/>
  <c r="L323" i="13"/>
  <c r="J323" i="13"/>
  <c r="H323" i="13"/>
  <c r="F323" i="13"/>
  <c r="N323" i="13" s="1"/>
  <c r="E323" i="13"/>
  <c r="K323" i="13" s="1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T317" i="13" s="1"/>
  <c r="Q317" i="13"/>
  <c r="P317" i="13"/>
  <c r="L317" i="13"/>
  <c r="J317" i="13"/>
  <c r="U317" i="13" s="1"/>
  <c r="H317" i="13"/>
  <c r="F317" i="13"/>
  <c r="E317" i="13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T310" i="13"/>
  <c r="S310" i="13"/>
  <c r="R310" i="13"/>
  <c r="Q310" i="13"/>
  <c r="P310" i="13"/>
  <c r="U310" i="13" s="1"/>
  <c r="L310" i="13"/>
  <c r="J310" i="13"/>
  <c r="H310" i="13"/>
  <c r="F310" i="13"/>
  <c r="N310" i="13" s="1"/>
  <c r="E310" i="13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P303" i="13"/>
  <c r="U303" i="13" s="1"/>
  <c r="L303" i="13"/>
  <c r="J303" i="13"/>
  <c r="H303" i="13"/>
  <c r="F303" i="13"/>
  <c r="G303" i="13" s="1"/>
  <c r="E303" i="13"/>
  <c r="M303" i="13" s="1"/>
  <c r="D303" i="13"/>
  <c r="I303" i="13" s="1"/>
  <c r="U302" i="13"/>
  <c r="T302" i="13"/>
  <c r="N302" i="13"/>
  <c r="O302" i="13" s="1"/>
  <c r="M302" i="13"/>
  <c r="K302" i="13"/>
  <c r="I302" i="13"/>
  <c r="G302" i="13"/>
  <c r="T299" i="13"/>
  <c r="S299" i="13"/>
  <c r="R299" i="13"/>
  <c r="Q299" i="13"/>
  <c r="P299" i="13"/>
  <c r="U299" i="13" s="1"/>
  <c r="L299" i="13"/>
  <c r="K299" i="13"/>
  <c r="J299" i="13"/>
  <c r="H299" i="13"/>
  <c r="F299" i="13"/>
  <c r="E299" i="13"/>
  <c r="D299" i="13"/>
  <c r="S298" i="13"/>
  <c r="R298" i="13"/>
  <c r="Q298" i="13"/>
  <c r="P298" i="13"/>
  <c r="L298" i="13"/>
  <c r="J298" i="13"/>
  <c r="H298" i="13"/>
  <c r="F298" i="13"/>
  <c r="N298" i="13" s="1"/>
  <c r="E298" i="13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T292" i="13" s="1"/>
  <c r="Q292" i="13"/>
  <c r="P292" i="13"/>
  <c r="L292" i="13"/>
  <c r="J292" i="13"/>
  <c r="H292" i="13"/>
  <c r="F292" i="13"/>
  <c r="E292" i="13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N285" i="13"/>
  <c r="O285" i="13" s="1"/>
  <c r="L285" i="13"/>
  <c r="J285" i="13"/>
  <c r="U285" i="13" s="1"/>
  <c r="H285" i="13"/>
  <c r="F285" i="13"/>
  <c r="G285" i="13" s="1"/>
  <c r="E285" i="13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O283" i="13"/>
  <c r="N283" i="13"/>
  <c r="M283" i="13"/>
  <c r="K283" i="13"/>
  <c r="I283" i="13"/>
  <c r="G283" i="13"/>
  <c r="U282" i="13"/>
  <c r="T282" i="13"/>
  <c r="O282" i="13"/>
  <c r="N282" i="13"/>
  <c r="M282" i="13"/>
  <c r="K282" i="13"/>
  <c r="I282" i="13"/>
  <c r="G282" i="13"/>
  <c r="U281" i="13"/>
  <c r="T281" i="13"/>
  <c r="O281" i="13"/>
  <c r="N281" i="13"/>
  <c r="M281" i="13"/>
  <c r="K281" i="13"/>
  <c r="I281" i="13"/>
  <c r="G281" i="13"/>
  <c r="U280" i="13"/>
  <c r="T280" i="13"/>
  <c r="O280" i="13"/>
  <c r="N280" i="13"/>
  <c r="M280" i="13"/>
  <c r="K280" i="13"/>
  <c r="I280" i="13"/>
  <c r="G280" i="13"/>
  <c r="U279" i="13"/>
  <c r="T279" i="13"/>
  <c r="O279" i="13"/>
  <c r="N279" i="13"/>
  <c r="M279" i="13"/>
  <c r="K279" i="13"/>
  <c r="I279" i="13"/>
  <c r="G279" i="13"/>
  <c r="U278" i="13"/>
  <c r="T278" i="13"/>
  <c r="O278" i="13"/>
  <c r="N278" i="13"/>
  <c r="M278" i="13"/>
  <c r="K278" i="13"/>
  <c r="I278" i="13"/>
  <c r="G278" i="13"/>
  <c r="U277" i="13"/>
  <c r="T277" i="13"/>
  <c r="O277" i="13"/>
  <c r="N277" i="13"/>
  <c r="M277" i="13"/>
  <c r="K277" i="13"/>
  <c r="I277" i="13"/>
  <c r="G277" i="13"/>
  <c r="U276" i="13"/>
  <c r="T276" i="13"/>
  <c r="O276" i="13"/>
  <c r="N276" i="13"/>
  <c r="M276" i="13"/>
  <c r="K276" i="13"/>
  <c r="I276" i="13"/>
  <c r="G276" i="13"/>
  <c r="T275" i="13"/>
  <c r="S275" i="13"/>
  <c r="R275" i="13"/>
  <c r="Q275" i="13"/>
  <c r="P275" i="13"/>
  <c r="U275" i="13" s="1"/>
  <c r="L275" i="13"/>
  <c r="J275" i="13"/>
  <c r="H275" i="13"/>
  <c r="F275" i="13"/>
  <c r="E275" i="13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J267" i="13"/>
  <c r="H267" i="13"/>
  <c r="F267" i="13"/>
  <c r="E267" i="13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O264" i="13"/>
  <c r="N264" i="13"/>
  <c r="M264" i="13"/>
  <c r="K264" i="13"/>
  <c r="I264" i="13"/>
  <c r="G264" i="13"/>
  <c r="U263" i="13"/>
  <c r="T263" i="13"/>
  <c r="O263" i="13"/>
  <c r="N263" i="13"/>
  <c r="M263" i="13"/>
  <c r="K263" i="13"/>
  <c r="I263" i="13"/>
  <c r="G263" i="13"/>
  <c r="S260" i="13"/>
  <c r="R260" i="13"/>
  <c r="T260" i="13" s="1"/>
  <c r="Q260" i="13"/>
  <c r="P260" i="13"/>
  <c r="L260" i="13"/>
  <c r="J260" i="13"/>
  <c r="H260" i="13"/>
  <c r="F260" i="13"/>
  <c r="E260" i="13"/>
  <c r="K260" i="13" s="1"/>
  <c r="D260" i="13"/>
  <c r="S259" i="13"/>
  <c r="R259" i="13"/>
  <c r="Q259" i="13"/>
  <c r="P259" i="13"/>
  <c r="L259" i="13"/>
  <c r="J259" i="13"/>
  <c r="H259" i="13"/>
  <c r="F259" i="13"/>
  <c r="G259" i="13" s="1"/>
  <c r="E259" i="13"/>
  <c r="M259" i="13" s="1"/>
  <c r="D259" i="13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T254" i="13"/>
  <c r="S254" i="13"/>
  <c r="R254" i="13"/>
  <c r="Q254" i="13"/>
  <c r="P254" i="13"/>
  <c r="U254" i="13" s="1"/>
  <c r="L254" i="13"/>
  <c r="J254" i="13"/>
  <c r="H254" i="13"/>
  <c r="F254" i="13"/>
  <c r="E254" i="13"/>
  <c r="D254" i="13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R247" i="13"/>
  <c r="Q247" i="13"/>
  <c r="P247" i="13"/>
  <c r="L247" i="13"/>
  <c r="J247" i="13"/>
  <c r="H247" i="13"/>
  <c r="I247" i="13" s="1"/>
  <c r="F247" i="13"/>
  <c r="G247" i="13" s="1"/>
  <c r="E247" i="13"/>
  <c r="D247" i="13"/>
  <c r="U246" i="13"/>
  <c r="T246" i="13"/>
  <c r="O246" i="13"/>
  <c r="N246" i="13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T240" i="13"/>
  <c r="S240" i="13"/>
  <c r="R240" i="13"/>
  <c r="Q240" i="13"/>
  <c r="P240" i="13"/>
  <c r="U240" i="13" s="1"/>
  <c r="L240" i="13"/>
  <c r="J240" i="13"/>
  <c r="H240" i="13"/>
  <c r="F240" i="13"/>
  <c r="N240" i="13" s="1"/>
  <c r="E240" i="13"/>
  <c r="K240" i="13" s="1"/>
  <c r="D240" i="13"/>
  <c r="U239" i="13"/>
  <c r="T239" i="13"/>
  <c r="O239" i="13"/>
  <c r="N239" i="13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T231" i="13" s="1"/>
  <c r="Q231" i="13"/>
  <c r="P231" i="13"/>
  <c r="L231" i="13"/>
  <c r="J231" i="13"/>
  <c r="U231" i="13" s="1"/>
  <c r="H231" i="13"/>
  <c r="F231" i="13"/>
  <c r="E231" i="13"/>
  <c r="M231" i="13" s="1"/>
  <c r="D231" i="13"/>
  <c r="I231" i="13" s="1"/>
  <c r="T230" i="13"/>
  <c r="S230" i="13"/>
  <c r="R230" i="13"/>
  <c r="Q230" i="13"/>
  <c r="P230" i="13"/>
  <c r="L230" i="13"/>
  <c r="J230" i="13"/>
  <c r="K230" i="13" s="1"/>
  <c r="H230" i="13"/>
  <c r="F230" i="13"/>
  <c r="E230" i="13"/>
  <c r="D230" i="13"/>
  <c r="G230" i="13" s="1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Q224" i="13"/>
  <c r="P224" i="13"/>
  <c r="L224" i="13"/>
  <c r="J224" i="13"/>
  <c r="H224" i="13"/>
  <c r="F224" i="13"/>
  <c r="G224" i="13" s="1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T216" i="13"/>
  <c r="S216" i="13"/>
  <c r="R216" i="13"/>
  <c r="Q216" i="13"/>
  <c r="P216" i="13"/>
  <c r="U216" i="13" s="1"/>
  <c r="L216" i="13"/>
  <c r="J216" i="13"/>
  <c r="H216" i="13"/>
  <c r="F216" i="13"/>
  <c r="E216" i="13"/>
  <c r="K216" i="13" s="1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Q205" i="13"/>
  <c r="P205" i="13"/>
  <c r="L205" i="13"/>
  <c r="J205" i="13"/>
  <c r="U205" i="13" s="1"/>
  <c r="H205" i="13"/>
  <c r="F205" i="13"/>
  <c r="E205" i="13"/>
  <c r="M205" i="13" s="1"/>
  <c r="D205" i="13"/>
  <c r="I205" i="13" s="1"/>
  <c r="S204" i="13"/>
  <c r="R204" i="13"/>
  <c r="T204" i="13" s="1"/>
  <c r="Q204" i="13"/>
  <c r="P204" i="13"/>
  <c r="L204" i="13"/>
  <c r="K204" i="13"/>
  <c r="J204" i="13"/>
  <c r="H204" i="13"/>
  <c r="F204" i="13"/>
  <c r="E204" i="13"/>
  <c r="D204" i="13"/>
  <c r="I204" i="13" s="1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R198" i="13"/>
  <c r="Q198" i="13"/>
  <c r="P198" i="13"/>
  <c r="L198" i="13"/>
  <c r="J198" i="13"/>
  <c r="H198" i="13"/>
  <c r="F198" i="13"/>
  <c r="E198" i="13"/>
  <c r="D198" i="13"/>
  <c r="I198" i="13" s="1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T191" i="13" s="1"/>
  <c r="R191" i="13"/>
  <c r="Q191" i="13"/>
  <c r="P191" i="13"/>
  <c r="L191" i="13"/>
  <c r="J191" i="13"/>
  <c r="H191" i="13"/>
  <c r="F191" i="13"/>
  <c r="E191" i="13"/>
  <c r="D191" i="13"/>
  <c r="I191" i="13" s="1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T185" i="13"/>
  <c r="S185" i="13"/>
  <c r="R185" i="13"/>
  <c r="Q185" i="13"/>
  <c r="P185" i="13"/>
  <c r="L185" i="13"/>
  <c r="M185" i="13" s="1"/>
  <c r="J185" i="13"/>
  <c r="H185" i="13"/>
  <c r="G185" i="13"/>
  <c r="F185" i="13"/>
  <c r="E185" i="13"/>
  <c r="D185" i="13"/>
  <c r="I185" i="13" s="1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T179" i="13"/>
  <c r="S179" i="13"/>
  <c r="R179" i="13"/>
  <c r="Q179" i="13"/>
  <c r="P179" i="13"/>
  <c r="U179" i="13" s="1"/>
  <c r="L179" i="13"/>
  <c r="J179" i="13"/>
  <c r="H179" i="13"/>
  <c r="F179" i="13"/>
  <c r="E179" i="13"/>
  <c r="K179" i="13" s="1"/>
  <c r="D179" i="13"/>
  <c r="G179" i="13" s="1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N175" i="13"/>
  <c r="O175" i="13" s="1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Q170" i="13"/>
  <c r="P170" i="13"/>
  <c r="U170" i="13" s="1"/>
  <c r="L170" i="13"/>
  <c r="J170" i="13"/>
  <c r="H170" i="13"/>
  <c r="F170" i="13"/>
  <c r="G170" i="13" s="1"/>
  <c r="E170" i="13"/>
  <c r="M170" i="13" s="1"/>
  <c r="D170" i="13"/>
  <c r="S169" i="13"/>
  <c r="R169" i="13"/>
  <c r="T169" i="13" s="1"/>
  <c r="Q169" i="13"/>
  <c r="P169" i="13"/>
  <c r="L169" i="13"/>
  <c r="K169" i="13"/>
  <c r="J169" i="13"/>
  <c r="H169" i="13"/>
  <c r="G169" i="13"/>
  <c r="F169" i="13"/>
  <c r="N169" i="13" s="1"/>
  <c r="E169" i="13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T163" i="13" s="1"/>
  <c r="Q163" i="13"/>
  <c r="P163" i="13"/>
  <c r="L163" i="13"/>
  <c r="J163" i="13"/>
  <c r="U163" i="13" s="1"/>
  <c r="H163" i="13"/>
  <c r="F163" i="13"/>
  <c r="E163" i="13"/>
  <c r="M163" i="13" s="1"/>
  <c r="D163" i="13"/>
  <c r="I163" i="13" s="1"/>
  <c r="U162" i="13"/>
  <c r="T162" i="13"/>
  <c r="O162" i="13"/>
  <c r="N162" i="13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T157" i="13" s="1"/>
  <c r="R157" i="13"/>
  <c r="Q157" i="13"/>
  <c r="P157" i="13"/>
  <c r="L157" i="13"/>
  <c r="J157" i="13"/>
  <c r="H157" i="13"/>
  <c r="I157" i="13" s="1"/>
  <c r="F157" i="13"/>
  <c r="E157" i="13"/>
  <c r="M157" i="13" s="1"/>
  <c r="D157" i="13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S150" i="13"/>
  <c r="R150" i="13"/>
  <c r="Q150" i="13"/>
  <c r="P150" i="13"/>
  <c r="L150" i="13"/>
  <c r="J150" i="13"/>
  <c r="H150" i="13"/>
  <c r="F150" i="13"/>
  <c r="N150" i="13" s="1"/>
  <c r="E150" i="13"/>
  <c r="D150" i="13"/>
  <c r="U149" i="13"/>
  <c r="T149" i="13"/>
  <c r="O149" i="13"/>
  <c r="N149" i="13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T144" i="13" s="1"/>
  <c r="Q144" i="13"/>
  <c r="P144" i="13"/>
  <c r="U144" i="13" s="1"/>
  <c r="L144" i="13"/>
  <c r="J144" i="13"/>
  <c r="H144" i="13"/>
  <c r="F144" i="13"/>
  <c r="E144" i="13"/>
  <c r="M144" i="13" s="1"/>
  <c r="D144" i="13"/>
  <c r="G144" i="13" s="1"/>
  <c r="U143" i="13"/>
  <c r="T143" i="13"/>
  <c r="N143" i="13"/>
  <c r="O143" i="13" s="1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T137" i="13" s="1"/>
  <c r="Q137" i="13"/>
  <c r="P137" i="13"/>
  <c r="L137" i="13"/>
  <c r="J137" i="13"/>
  <c r="U137" i="13" s="1"/>
  <c r="H137" i="13"/>
  <c r="F137" i="13"/>
  <c r="E137" i="13"/>
  <c r="M137" i="13" s="1"/>
  <c r="D137" i="13"/>
  <c r="I137" i="13" s="1"/>
  <c r="U136" i="13"/>
  <c r="T136" i="13"/>
  <c r="O136" i="13"/>
  <c r="N136" i="13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T132" i="13"/>
  <c r="S132" i="13"/>
  <c r="R132" i="13"/>
  <c r="Q132" i="13"/>
  <c r="P132" i="13"/>
  <c r="U132" i="13" s="1"/>
  <c r="L132" i="13"/>
  <c r="J132" i="13"/>
  <c r="K132" i="13" s="1"/>
  <c r="H132" i="13"/>
  <c r="F132" i="13"/>
  <c r="E132" i="13"/>
  <c r="M132" i="13" s="1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T126" i="13" s="1"/>
  <c r="Q126" i="13"/>
  <c r="P126" i="13"/>
  <c r="L126" i="13"/>
  <c r="J126" i="13"/>
  <c r="U126" i="13" s="1"/>
  <c r="H126" i="13"/>
  <c r="F126" i="13"/>
  <c r="E126" i="13"/>
  <c r="D126" i="13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T121" i="13"/>
  <c r="S121" i="13"/>
  <c r="R121" i="13"/>
  <c r="Q121" i="13"/>
  <c r="P121" i="13"/>
  <c r="U121" i="13" s="1"/>
  <c r="L121" i="13"/>
  <c r="J121" i="13"/>
  <c r="H121" i="13"/>
  <c r="F121" i="13"/>
  <c r="E121" i="13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S112" i="13"/>
  <c r="R112" i="13"/>
  <c r="T112" i="13" s="1"/>
  <c r="Q112" i="13"/>
  <c r="P112" i="13"/>
  <c r="U112" i="13" s="1"/>
  <c r="L112" i="13"/>
  <c r="J112" i="13"/>
  <c r="H112" i="13"/>
  <c r="I112" i="13" s="1"/>
  <c r="F112" i="13"/>
  <c r="E112" i="13"/>
  <c r="M112" i="13" s="1"/>
  <c r="D112" i="13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P106" i="13"/>
  <c r="L106" i="13"/>
  <c r="J106" i="13"/>
  <c r="H106" i="13"/>
  <c r="F106" i="13"/>
  <c r="E106" i="13"/>
  <c r="M106" i="13" s="1"/>
  <c r="D106" i="13"/>
  <c r="G106" i="13" s="1"/>
  <c r="U105" i="13"/>
  <c r="T105" i="13"/>
  <c r="N105" i="13"/>
  <c r="O105" i="13" s="1"/>
  <c r="M105" i="13"/>
  <c r="K105" i="13"/>
  <c r="I105" i="13"/>
  <c r="G105" i="13"/>
  <c r="S102" i="13"/>
  <c r="R102" i="13"/>
  <c r="Q102" i="13"/>
  <c r="P102" i="13"/>
  <c r="L102" i="13"/>
  <c r="J102" i="13"/>
  <c r="H102" i="13"/>
  <c r="F102" i="13"/>
  <c r="N102" i="13" s="1"/>
  <c r="E102" i="13"/>
  <c r="D102" i="13"/>
  <c r="I102" i="13" s="1"/>
  <c r="S101" i="13"/>
  <c r="R101" i="13"/>
  <c r="T101" i="13" s="1"/>
  <c r="Q101" i="13"/>
  <c r="P101" i="13"/>
  <c r="L101" i="13"/>
  <c r="J101" i="13"/>
  <c r="H101" i="13"/>
  <c r="F101" i="13"/>
  <c r="E101" i="13"/>
  <c r="D101" i="13"/>
  <c r="I101" i="13" s="1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S96" i="13"/>
  <c r="R96" i="13"/>
  <c r="T96" i="13" s="1"/>
  <c r="Q96" i="13"/>
  <c r="P96" i="13"/>
  <c r="L96" i="13"/>
  <c r="J96" i="13"/>
  <c r="H96" i="13"/>
  <c r="I96" i="13" s="1"/>
  <c r="F96" i="13"/>
  <c r="E96" i="13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T91" i="13" s="1"/>
  <c r="Q91" i="13"/>
  <c r="P91" i="13"/>
  <c r="L91" i="13"/>
  <c r="J91" i="13"/>
  <c r="K91" i="13" s="1"/>
  <c r="H91" i="13"/>
  <c r="F91" i="13"/>
  <c r="E91" i="13"/>
  <c r="M91" i="13" s="1"/>
  <c r="D91" i="13"/>
  <c r="G91" i="13" s="1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T85" i="13" s="1"/>
  <c r="Q85" i="13"/>
  <c r="P85" i="13"/>
  <c r="L85" i="13"/>
  <c r="J85" i="13"/>
  <c r="H85" i="13"/>
  <c r="F85" i="13"/>
  <c r="E85" i="13"/>
  <c r="D85" i="13"/>
  <c r="T84" i="13"/>
  <c r="S84" i="13"/>
  <c r="R84" i="13"/>
  <c r="Q84" i="13"/>
  <c r="P84" i="13"/>
  <c r="U84" i="13" s="1"/>
  <c r="L84" i="13"/>
  <c r="J84" i="13"/>
  <c r="H84" i="13"/>
  <c r="F84" i="13"/>
  <c r="N84" i="13" s="1"/>
  <c r="E84" i="13"/>
  <c r="K84" i="13" s="1"/>
  <c r="D84" i="13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T78" i="13" s="1"/>
  <c r="Q78" i="13"/>
  <c r="P78" i="13"/>
  <c r="L78" i="13"/>
  <c r="J78" i="13"/>
  <c r="H78" i="13"/>
  <c r="F78" i="13"/>
  <c r="N78" i="13" s="1"/>
  <c r="O78" i="13" s="1"/>
  <c r="E78" i="13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T70" i="13"/>
  <c r="S70" i="13"/>
  <c r="R70" i="13"/>
  <c r="Q70" i="13"/>
  <c r="P70" i="13"/>
  <c r="U70" i="13" s="1"/>
  <c r="L70" i="13"/>
  <c r="J70" i="13"/>
  <c r="H70" i="13"/>
  <c r="F70" i="13"/>
  <c r="N70" i="13" s="1"/>
  <c r="O70" i="13" s="1"/>
  <c r="E70" i="13"/>
  <c r="M70" i="13" s="1"/>
  <c r="D70" i="13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Q63" i="13"/>
  <c r="P63" i="13"/>
  <c r="L63" i="13"/>
  <c r="J63" i="13"/>
  <c r="H63" i="13"/>
  <c r="F63" i="13"/>
  <c r="E63" i="13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O59" i="13"/>
  <c r="N59" i="13"/>
  <c r="M59" i="13"/>
  <c r="K59" i="13"/>
  <c r="I59" i="13"/>
  <c r="G59" i="13"/>
  <c r="T58" i="13"/>
  <c r="S58" i="13"/>
  <c r="R58" i="13"/>
  <c r="Q58" i="13"/>
  <c r="P58" i="13"/>
  <c r="U58" i="13" s="1"/>
  <c r="L58" i="13"/>
  <c r="J58" i="13"/>
  <c r="H58" i="13"/>
  <c r="F58" i="13"/>
  <c r="N58" i="13" s="1"/>
  <c r="E58" i="13"/>
  <c r="K58" i="13" s="1"/>
  <c r="D58" i="13"/>
  <c r="U57" i="13"/>
  <c r="T57" i="13"/>
  <c r="N57" i="13"/>
  <c r="O57" i="13" s="1"/>
  <c r="M57" i="13"/>
  <c r="K57" i="13"/>
  <c r="I57" i="13"/>
  <c r="G57" i="13"/>
  <c r="S54" i="13"/>
  <c r="R54" i="13"/>
  <c r="T54" i="13" s="1"/>
  <c r="Q54" i="13"/>
  <c r="P54" i="13"/>
  <c r="U54" i="13" s="1"/>
  <c r="L54" i="13"/>
  <c r="J54" i="13"/>
  <c r="H54" i="13"/>
  <c r="I54" i="13" s="1"/>
  <c r="F54" i="13"/>
  <c r="E54" i="13"/>
  <c r="M54" i="13" s="1"/>
  <c r="D54" i="13"/>
  <c r="T53" i="13"/>
  <c r="S53" i="13"/>
  <c r="R53" i="13"/>
  <c r="Q53" i="13"/>
  <c r="P53" i="13"/>
  <c r="U53" i="13" s="1"/>
  <c r="L53" i="13"/>
  <c r="J53" i="13"/>
  <c r="H53" i="13"/>
  <c r="F53" i="13"/>
  <c r="N53" i="13" s="1"/>
  <c r="O53" i="13" s="1"/>
  <c r="E53" i="13"/>
  <c r="D53" i="13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T47" i="13" s="1"/>
  <c r="Q47" i="13"/>
  <c r="P47" i="13"/>
  <c r="L47" i="13"/>
  <c r="J47" i="13"/>
  <c r="H47" i="13"/>
  <c r="F47" i="13"/>
  <c r="E47" i="13"/>
  <c r="D47" i="13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T40" i="13" s="1"/>
  <c r="R40" i="13"/>
  <c r="Q40" i="13"/>
  <c r="P40" i="13"/>
  <c r="U40" i="13" s="1"/>
  <c r="L40" i="13"/>
  <c r="J40" i="13"/>
  <c r="H40" i="13"/>
  <c r="F40" i="13"/>
  <c r="N40" i="13" s="1"/>
  <c r="E40" i="13"/>
  <c r="K40" i="13" s="1"/>
  <c r="D40" i="13"/>
  <c r="I40" i="13" s="1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T35" i="13" s="1"/>
  <c r="Q35" i="13"/>
  <c r="P35" i="13"/>
  <c r="U35" i="13" s="1"/>
  <c r="L35" i="13"/>
  <c r="J35" i="13"/>
  <c r="H35" i="13"/>
  <c r="I35" i="13" s="1"/>
  <c r="F35" i="13"/>
  <c r="N35" i="13" s="1"/>
  <c r="O35" i="13" s="1"/>
  <c r="E35" i="13"/>
  <c r="M35" i="13" s="1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Q27" i="13"/>
  <c r="P27" i="13"/>
  <c r="L27" i="13"/>
  <c r="J27" i="13"/>
  <c r="H27" i="13"/>
  <c r="F27" i="13"/>
  <c r="E27" i="13"/>
  <c r="M27" i="13" s="1"/>
  <c r="D27" i="13"/>
  <c r="G27" i="13" s="1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Q19" i="13"/>
  <c r="P19" i="13"/>
  <c r="L19" i="13"/>
  <c r="J19" i="13"/>
  <c r="H19" i="13"/>
  <c r="F19" i="13"/>
  <c r="N19" i="13" s="1"/>
  <c r="E19" i="13"/>
  <c r="D19" i="13"/>
  <c r="I19" i="13" s="1"/>
  <c r="U18" i="13"/>
  <c r="T18" i="13"/>
  <c r="O18" i="13"/>
  <c r="N18" i="13"/>
  <c r="M18" i="13"/>
  <c r="K18" i="13"/>
  <c r="I18" i="13"/>
  <c r="G18" i="13"/>
  <c r="U17" i="13"/>
  <c r="T17" i="13"/>
  <c r="O17" i="13"/>
  <c r="N17" i="13"/>
  <c r="M17" i="13"/>
  <c r="K17" i="13"/>
  <c r="I17" i="13"/>
  <c r="G17" i="13"/>
  <c r="U16" i="13"/>
  <c r="T16" i="13"/>
  <c r="O16" i="13"/>
  <c r="N16" i="13"/>
  <c r="M16" i="13"/>
  <c r="K16" i="13"/>
  <c r="I16" i="13"/>
  <c r="G16" i="13"/>
  <c r="U15" i="13"/>
  <c r="T15" i="13"/>
  <c r="O15" i="13"/>
  <c r="N15" i="13"/>
  <c r="M15" i="13"/>
  <c r="K15" i="13"/>
  <c r="I15" i="13"/>
  <c r="G15" i="13"/>
  <c r="U14" i="13"/>
  <c r="T14" i="13"/>
  <c r="O14" i="13"/>
  <c r="N14" i="13"/>
  <c r="M14" i="13"/>
  <c r="K14" i="13"/>
  <c r="I14" i="13"/>
  <c r="G14" i="13"/>
  <c r="U13" i="13"/>
  <c r="T13" i="13"/>
  <c r="O13" i="13"/>
  <c r="N13" i="13"/>
  <c r="M13" i="13"/>
  <c r="K13" i="13"/>
  <c r="I13" i="13"/>
  <c r="G13" i="13"/>
  <c r="U12" i="13"/>
  <c r="T12" i="13"/>
  <c r="O12" i="13"/>
  <c r="N12" i="13"/>
  <c r="M12" i="13"/>
  <c r="K12" i="13"/>
  <c r="I12" i="13"/>
  <c r="G12" i="13"/>
  <c r="U11" i="13"/>
  <c r="T11" i="13"/>
  <c r="O11" i="13"/>
  <c r="N11" i="13"/>
  <c r="M11" i="13"/>
  <c r="K11" i="13"/>
  <c r="I11" i="13"/>
  <c r="G11" i="13"/>
  <c r="S10" i="13"/>
  <c r="R10" i="13"/>
  <c r="Q10" i="13"/>
  <c r="P10" i="13"/>
  <c r="L10" i="13"/>
  <c r="J10" i="13"/>
  <c r="H10" i="13"/>
  <c r="F10" i="13"/>
  <c r="E10" i="13"/>
  <c r="K10" i="13" s="1"/>
  <c r="D10" i="13"/>
  <c r="I10" i="13" s="1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L339" i="12"/>
  <c r="J339" i="12"/>
  <c r="H339" i="12"/>
  <c r="F339" i="12"/>
  <c r="E339" i="12"/>
  <c r="M339" i="12" s="1"/>
  <c r="D339" i="12"/>
  <c r="I339" i="12" s="1"/>
  <c r="S338" i="12"/>
  <c r="R338" i="12"/>
  <c r="T338" i="12" s="1"/>
  <c r="Q338" i="12"/>
  <c r="P338" i="12"/>
  <c r="L338" i="12"/>
  <c r="J338" i="12"/>
  <c r="H338" i="12"/>
  <c r="F338" i="12"/>
  <c r="E338" i="12"/>
  <c r="D338" i="12"/>
  <c r="G338" i="12" s="1"/>
  <c r="S337" i="12"/>
  <c r="R337" i="12"/>
  <c r="Q337" i="12"/>
  <c r="P337" i="12"/>
  <c r="U337" i="12" s="1"/>
  <c r="L337" i="12"/>
  <c r="J337" i="12"/>
  <c r="N337" i="12" s="1"/>
  <c r="O337" i="12" s="1"/>
  <c r="H337" i="12"/>
  <c r="F337" i="12"/>
  <c r="E337" i="12"/>
  <c r="D337" i="12"/>
  <c r="I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Q332" i="12"/>
  <c r="P332" i="12"/>
  <c r="L332" i="12"/>
  <c r="J332" i="12"/>
  <c r="H332" i="12"/>
  <c r="F332" i="12"/>
  <c r="E332" i="12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Q323" i="12"/>
  <c r="P323" i="12"/>
  <c r="L323" i="12"/>
  <c r="J323" i="12"/>
  <c r="K323" i="12" s="1"/>
  <c r="H323" i="12"/>
  <c r="F323" i="12"/>
  <c r="E323" i="12"/>
  <c r="M323" i="12" s="1"/>
  <c r="D323" i="12"/>
  <c r="G323" i="12" s="1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T317" i="12"/>
  <c r="S317" i="12"/>
  <c r="R317" i="12"/>
  <c r="Q317" i="12"/>
  <c r="P317" i="12"/>
  <c r="U317" i="12" s="1"/>
  <c r="L317" i="12"/>
  <c r="J317" i="12"/>
  <c r="H317" i="12"/>
  <c r="F317" i="12"/>
  <c r="N317" i="12" s="1"/>
  <c r="E317" i="12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Q310" i="12"/>
  <c r="P310" i="12"/>
  <c r="L310" i="12"/>
  <c r="J310" i="12"/>
  <c r="N310" i="12" s="1"/>
  <c r="I310" i="12"/>
  <c r="H310" i="12"/>
  <c r="F310" i="12"/>
  <c r="E310" i="12"/>
  <c r="D310" i="12"/>
  <c r="U309" i="12"/>
  <c r="T309" i="12"/>
  <c r="O309" i="12"/>
  <c r="N309" i="12"/>
  <c r="M309" i="12"/>
  <c r="K309" i="12"/>
  <c r="I309" i="12"/>
  <c r="G309" i="12"/>
  <c r="U308" i="12"/>
  <c r="T308" i="12"/>
  <c r="O308" i="12"/>
  <c r="N308" i="12"/>
  <c r="M308" i="12"/>
  <c r="K308" i="12"/>
  <c r="I308" i="12"/>
  <c r="G308" i="12"/>
  <c r="U307" i="12"/>
  <c r="T307" i="12"/>
  <c r="O307" i="12"/>
  <c r="N307" i="12"/>
  <c r="M307" i="12"/>
  <c r="K307" i="12"/>
  <c r="I307" i="12"/>
  <c r="G307" i="12"/>
  <c r="U306" i="12"/>
  <c r="T306" i="12"/>
  <c r="O306" i="12"/>
  <c r="N306" i="12"/>
  <c r="M306" i="12"/>
  <c r="K306" i="12"/>
  <c r="I306" i="12"/>
  <c r="G306" i="12"/>
  <c r="U305" i="12"/>
  <c r="T305" i="12"/>
  <c r="O305" i="12"/>
  <c r="N305" i="12"/>
  <c r="M305" i="12"/>
  <c r="K305" i="12"/>
  <c r="I305" i="12"/>
  <c r="G305" i="12"/>
  <c r="U304" i="12"/>
  <c r="T304" i="12"/>
  <c r="O304" i="12"/>
  <c r="N304" i="12"/>
  <c r="M304" i="12"/>
  <c r="K304" i="12"/>
  <c r="I304" i="12"/>
  <c r="G304" i="12"/>
  <c r="S303" i="12"/>
  <c r="R303" i="12"/>
  <c r="T303" i="12" s="1"/>
  <c r="Q303" i="12"/>
  <c r="P303" i="12"/>
  <c r="U303" i="12" s="1"/>
  <c r="L303" i="12"/>
  <c r="J303" i="12"/>
  <c r="H303" i="12"/>
  <c r="F303" i="12"/>
  <c r="N303" i="12" s="1"/>
  <c r="E303" i="12"/>
  <c r="M303" i="12" s="1"/>
  <c r="D303" i="12"/>
  <c r="U302" i="12"/>
  <c r="T302" i="12"/>
  <c r="N302" i="12"/>
  <c r="O302" i="12" s="1"/>
  <c r="M302" i="12"/>
  <c r="K302" i="12"/>
  <c r="I302" i="12"/>
  <c r="G302" i="12"/>
  <c r="S299" i="12"/>
  <c r="R299" i="12"/>
  <c r="Q299" i="12"/>
  <c r="P299" i="12"/>
  <c r="U299" i="12" s="1"/>
  <c r="L299" i="12"/>
  <c r="J299" i="12"/>
  <c r="H299" i="12"/>
  <c r="F299" i="12"/>
  <c r="G299" i="12" s="1"/>
  <c r="E299" i="12"/>
  <c r="M299" i="12" s="1"/>
  <c r="D299" i="12"/>
  <c r="S298" i="12"/>
  <c r="T298" i="12" s="1"/>
  <c r="R298" i="12"/>
  <c r="Q298" i="12"/>
  <c r="P298" i="12"/>
  <c r="U298" i="12" s="1"/>
  <c r="L298" i="12"/>
  <c r="J298" i="12"/>
  <c r="I298" i="12"/>
  <c r="H298" i="12"/>
  <c r="F298" i="12"/>
  <c r="N298" i="12" s="1"/>
  <c r="E298" i="12"/>
  <c r="D298" i="12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T292" i="12" s="1"/>
  <c r="Q292" i="12"/>
  <c r="P292" i="12"/>
  <c r="L292" i="12"/>
  <c r="J292" i="12"/>
  <c r="K292" i="12" s="1"/>
  <c r="H292" i="12"/>
  <c r="F292" i="12"/>
  <c r="E292" i="12"/>
  <c r="D292" i="12"/>
  <c r="I292" i="12" s="1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T285" i="12"/>
  <c r="S285" i="12"/>
  <c r="R285" i="12"/>
  <c r="Q285" i="12"/>
  <c r="P285" i="12"/>
  <c r="L285" i="12"/>
  <c r="J285" i="12"/>
  <c r="H285" i="12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O276" i="12"/>
  <c r="N276" i="12"/>
  <c r="M276" i="12"/>
  <c r="K276" i="12"/>
  <c r="I276" i="12"/>
  <c r="G276" i="12"/>
  <c r="S275" i="12"/>
  <c r="R275" i="12"/>
  <c r="T275" i="12" s="1"/>
  <c r="Q275" i="12"/>
  <c r="P275" i="12"/>
  <c r="L275" i="12"/>
  <c r="J275" i="12"/>
  <c r="N275" i="12" s="1"/>
  <c r="O275" i="12" s="1"/>
  <c r="H275" i="12"/>
  <c r="F275" i="12"/>
  <c r="E275" i="12"/>
  <c r="D275" i="12"/>
  <c r="G275" i="12" s="1"/>
  <c r="U274" i="12"/>
  <c r="T274" i="12"/>
  <c r="O274" i="12"/>
  <c r="N274" i="12"/>
  <c r="M274" i="12"/>
  <c r="K274" i="12"/>
  <c r="I274" i="12"/>
  <c r="G274" i="12"/>
  <c r="U273" i="12"/>
  <c r="T273" i="12"/>
  <c r="O273" i="12"/>
  <c r="N273" i="12"/>
  <c r="M273" i="12"/>
  <c r="K273" i="12"/>
  <c r="I273" i="12"/>
  <c r="G273" i="12"/>
  <c r="U272" i="12"/>
  <c r="T272" i="12"/>
  <c r="O272" i="12"/>
  <c r="N272" i="12"/>
  <c r="M272" i="12"/>
  <c r="K272" i="12"/>
  <c r="I272" i="12"/>
  <c r="G272" i="12"/>
  <c r="U271" i="12"/>
  <c r="T271" i="12"/>
  <c r="O271" i="12"/>
  <c r="N271" i="12"/>
  <c r="M271" i="12"/>
  <c r="K271" i="12"/>
  <c r="I271" i="12"/>
  <c r="G271" i="12"/>
  <c r="U270" i="12"/>
  <c r="T270" i="12"/>
  <c r="O270" i="12"/>
  <c r="N270" i="12"/>
  <c r="M270" i="12"/>
  <c r="K270" i="12"/>
  <c r="I270" i="12"/>
  <c r="G270" i="12"/>
  <c r="U269" i="12"/>
  <c r="T269" i="12"/>
  <c r="O269" i="12"/>
  <c r="N269" i="12"/>
  <c r="M269" i="12"/>
  <c r="K269" i="12"/>
  <c r="I269" i="12"/>
  <c r="G269" i="12"/>
  <c r="U268" i="12"/>
  <c r="T268" i="12"/>
  <c r="O268" i="12"/>
  <c r="N268" i="12"/>
  <c r="M268" i="12"/>
  <c r="K268" i="12"/>
  <c r="I268" i="12"/>
  <c r="G268" i="12"/>
  <c r="T267" i="12"/>
  <c r="S267" i="12"/>
  <c r="R267" i="12"/>
  <c r="Q267" i="12"/>
  <c r="P267" i="12"/>
  <c r="U267" i="12" s="1"/>
  <c r="L267" i="12"/>
  <c r="J267" i="12"/>
  <c r="H267" i="12"/>
  <c r="I267" i="12" s="1"/>
  <c r="F267" i="12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Q260" i="12"/>
  <c r="P260" i="12"/>
  <c r="N260" i="12"/>
  <c r="L260" i="12"/>
  <c r="K260" i="12"/>
  <c r="J260" i="12"/>
  <c r="U260" i="12" s="1"/>
  <c r="H260" i="12"/>
  <c r="F260" i="12"/>
  <c r="E260" i="12"/>
  <c r="D260" i="12"/>
  <c r="U259" i="12"/>
  <c r="T259" i="12"/>
  <c r="S259" i="12"/>
  <c r="R259" i="12"/>
  <c r="Q259" i="12"/>
  <c r="P259" i="12"/>
  <c r="L259" i="12"/>
  <c r="J259" i="12"/>
  <c r="H259" i="12"/>
  <c r="F259" i="12"/>
  <c r="E259" i="12"/>
  <c r="M259" i="12" s="1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T254" i="12" s="1"/>
  <c r="Q254" i="12"/>
  <c r="P254" i="12"/>
  <c r="L254" i="12"/>
  <c r="J254" i="12"/>
  <c r="H254" i="12"/>
  <c r="F254" i="12"/>
  <c r="G254" i="12" s="1"/>
  <c r="E254" i="12"/>
  <c r="M254" i="12" s="1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T247" i="12" s="1"/>
  <c r="R247" i="12"/>
  <c r="Q247" i="12"/>
  <c r="P247" i="12"/>
  <c r="U247" i="12" s="1"/>
  <c r="L247" i="12"/>
  <c r="J247" i="12"/>
  <c r="H247" i="12"/>
  <c r="F247" i="12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Q240" i="12"/>
  <c r="P240" i="12"/>
  <c r="L240" i="12"/>
  <c r="J240" i="12"/>
  <c r="N240" i="12" s="1"/>
  <c r="I240" i="12"/>
  <c r="H240" i="12"/>
  <c r="F240" i="12"/>
  <c r="E240" i="12"/>
  <c r="D240" i="12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O237" i="12"/>
  <c r="N237" i="12"/>
  <c r="M237" i="12"/>
  <c r="K237" i="12"/>
  <c r="I237" i="12"/>
  <c r="G237" i="12"/>
  <c r="U236" i="12"/>
  <c r="T236" i="12"/>
  <c r="O236" i="12"/>
  <c r="N236" i="12"/>
  <c r="M236" i="12"/>
  <c r="K236" i="12"/>
  <c r="I236" i="12"/>
  <c r="G236" i="12"/>
  <c r="U235" i="12"/>
  <c r="T235" i="12"/>
  <c r="O235" i="12"/>
  <c r="N235" i="12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S231" i="12"/>
  <c r="R231" i="12"/>
  <c r="Q231" i="12"/>
  <c r="P231" i="12"/>
  <c r="U231" i="12" s="1"/>
  <c r="L231" i="12"/>
  <c r="J231" i="12"/>
  <c r="H231" i="12"/>
  <c r="F231" i="12"/>
  <c r="N231" i="12" s="1"/>
  <c r="E231" i="12"/>
  <c r="M231" i="12" s="1"/>
  <c r="D231" i="12"/>
  <c r="S230" i="12"/>
  <c r="R230" i="12"/>
  <c r="Q230" i="12"/>
  <c r="P230" i="12"/>
  <c r="L230" i="12"/>
  <c r="J230" i="12"/>
  <c r="U230" i="12" s="1"/>
  <c r="H230" i="12"/>
  <c r="G230" i="12"/>
  <c r="F230" i="12"/>
  <c r="N230" i="12" s="1"/>
  <c r="O230" i="12" s="1"/>
  <c r="E230" i="12"/>
  <c r="D230" i="12"/>
  <c r="U229" i="12"/>
  <c r="T229" i="12"/>
  <c r="O229" i="12"/>
  <c r="N229" i="12"/>
  <c r="M229" i="12"/>
  <c r="K229" i="12"/>
  <c r="I229" i="12"/>
  <c r="G229" i="12"/>
  <c r="U228" i="12"/>
  <c r="T228" i="12"/>
  <c r="O228" i="12"/>
  <c r="N228" i="12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O226" i="12"/>
  <c r="N226" i="12"/>
  <c r="M226" i="12"/>
  <c r="K226" i="12"/>
  <c r="I226" i="12"/>
  <c r="G226" i="12"/>
  <c r="U225" i="12"/>
  <c r="T225" i="12"/>
  <c r="O225" i="12"/>
  <c r="N225" i="12"/>
  <c r="M225" i="12"/>
  <c r="K225" i="12"/>
  <c r="I225" i="12"/>
  <c r="G225" i="12"/>
  <c r="S224" i="12"/>
  <c r="R224" i="12"/>
  <c r="Q224" i="12"/>
  <c r="P224" i="12"/>
  <c r="L224" i="12"/>
  <c r="J224" i="12"/>
  <c r="H224" i="12"/>
  <c r="F224" i="12"/>
  <c r="E224" i="12"/>
  <c r="M224" i="12" s="1"/>
  <c r="D224" i="12"/>
  <c r="G224" i="12" s="1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Q216" i="12"/>
  <c r="P216" i="12"/>
  <c r="L216" i="12"/>
  <c r="K216" i="12"/>
  <c r="J216" i="12"/>
  <c r="U216" i="12" s="1"/>
  <c r="I216" i="12"/>
  <c r="H216" i="12"/>
  <c r="F216" i="12"/>
  <c r="G216" i="12" s="1"/>
  <c r="E216" i="12"/>
  <c r="D216" i="12"/>
  <c r="U215" i="12"/>
  <c r="T215" i="12"/>
  <c r="O215" i="12"/>
  <c r="N215" i="12"/>
  <c r="M215" i="12"/>
  <c r="K215" i="12"/>
  <c r="I215" i="12"/>
  <c r="G215" i="12"/>
  <c r="U214" i="12"/>
  <c r="T214" i="12"/>
  <c r="O214" i="12"/>
  <c r="N214" i="12"/>
  <c r="M214" i="12"/>
  <c r="K214" i="12"/>
  <c r="I214" i="12"/>
  <c r="G214" i="12"/>
  <c r="U213" i="12"/>
  <c r="T213" i="12"/>
  <c r="O213" i="12"/>
  <c r="N213" i="12"/>
  <c r="M213" i="12"/>
  <c r="K213" i="12"/>
  <c r="I213" i="12"/>
  <c r="G213" i="12"/>
  <c r="U212" i="12"/>
  <c r="T212" i="12"/>
  <c r="O212" i="12"/>
  <c r="N212" i="12"/>
  <c r="M212" i="12"/>
  <c r="K212" i="12"/>
  <c r="I212" i="12"/>
  <c r="G212" i="12"/>
  <c r="U211" i="12"/>
  <c r="T211" i="12"/>
  <c r="O211" i="12"/>
  <c r="N211" i="12"/>
  <c r="M211" i="12"/>
  <c r="K211" i="12"/>
  <c r="I211" i="12"/>
  <c r="G211" i="12"/>
  <c r="U210" i="12"/>
  <c r="T210" i="12"/>
  <c r="O210" i="12"/>
  <c r="N210" i="12"/>
  <c r="M210" i="12"/>
  <c r="K210" i="12"/>
  <c r="I210" i="12"/>
  <c r="G210" i="12"/>
  <c r="U209" i="12"/>
  <c r="T209" i="12"/>
  <c r="O209" i="12"/>
  <c r="N209" i="12"/>
  <c r="M209" i="12"/>
  <c r="K209" i="12"/>
  <c r="I209" i="12"/>
  <c r="G209" i="12"/>
  <c r="U208" i="12"/>
  <c r="T208" i="12"/>
  <c r="O208" i="12"/>
  <c r="N208" i="12"/>
  <c r="M208" i="12"/>
  <c r="K208" i="12"/>
  <c r="I208" i="12"/>
  <c r="G208" i="12"/>
  <c r="S205" i="12"/>
  <c r="R205" i="12"/>
  <c r="T205" i="12" s="1"/>
  <c r="Q205" i="12"/>
  <c r="P205" i="12"/>
  <c r="L205" i="12"/>
  <c r="J205" i="12"/>
  <c r="H205" i="12"/>
  <c r="F205" i="12"/>
  <c r="E205" i="12"/>
  <c r="M205" i="12" s="1"/>
  <c r="D205" i="12"/>
  <c r="S204" i="12"/>
  <c r="R204" i="12"/>
  <c r="Q204" i="12"/>
  <c r="P204" i="12"/>
  <c r="L204" i="12"/>
  <c r="J204" i="12"/>
  <c r="I204" i="12"/>
  <c r="H204" i="12"/>
  <c r="F204" i="12"/>
  <c r="E204" i="12"/>
  <c r="M204" i="12" s="1"/>
  <c r="D204" i="12"/>
  <c r="G204" i="12" s="1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O200" i="12"/>
  <c r="N200" i="12"/>
  <c r="M200" i="12"/>
  <c r="K200" i="12"/>
  <c r="I200" i="12"/>
  <c r="G200" i="12"/>
  <c r="U199" i="12"/>
  <c r="T199" i="12"/>
  <c r="O199" i="12"/>
  <c r="N199" i="12"/>
  <c r="M199" i="12"/>
  <c r="K199" i="12"/>
  <c r="I199" i="12"/>
  <c r="G199" i="12"/>
  <c r="S198" i="12"/>
  <c r="R198" i="12"/>
  <c r="T198" i="12" s="1"/>
  <c r="Q198" i="12"/>
  <c r="P198" i="12"/>
  <c r="U198" i="12" s="1"/>
  <c r="L198" i="12"/>
  <c r="J198" i="12"/>
  <c r="H198" i="12"/>
  <c r="F198" i="12"/>
  <c r="E198" i="12"/>
  <c r="D198" i="12"/>
  <c r="G198" i="12" s="1"/>
  <c r="U197" i="12"/>
  <c r="T197" i="12"/>
  <c r="O197" i="12"/>
  <c r="N197" i="12"/>
  <c r="M197" i="12"/>
  <c r="K197" i="12"/>
  <c r="I197" i="12"/>
  <c r="G197" i="12"/>
  <c r="U196" i="12"/>
  <c r="T196" i="12"/>
  <c r="O196" i="12"/>
  <c r="N196" i="12"/>
  <c r="M196" i="12"/>
  <c r="K196" i="12"/>
  <c r="I196" i="12"/>
  <c r="G196" i="12"/>
  <c r="U195" i="12"/>
  <c r="T195" i="12"/>
  <c r="O195" i="12"/>
  <c r="N195" i="12"/>
  <c r="M195" i="12"/>
  <c r="K195" i="12"/>
  <c r="I195" i="12"/>
  <c r="G195" i="12"/>
  <c r="U194" i="12"/>
  <c r="T194" i="12"/>
  <c r="O194" i="12"/>
  <c r="N194" i="12"/>
  <c r="M194" i="12"/>
  <c r="K194" i="12"/>
  <c r="I194" i="12"/>
  <c r="G194" i="12"/>
  <c r="U193" i="12"/>
  <c r="T193" i="12"/>
  <c r="O193" i="12"/>
  <c r="N193" i="12"/>
  <c r="M193" i="12"/>
  <c r="K193" i="12"/>
  <c r="I193" i="12"/>
  <c r="G193" i="12"/>
  <c r="U192" i="12"/>
  <c r="T192" i="12"/>
  <c r="O192" i="12"/>
  <c r="N192" i="12"/>
  <c r="M192" i="12"/>
  <c r="K192" i="12"/>
  <c r="I192" i="12"/>
  <c r="G192" i="12"/>
  <c r="S191" i="12"/>
  <c r="R191" i="12"/>
  <c r="Q191" i="12"/>
  <c r="P191" i="12"/>
  <c r="L191" i="12"/>
  <c r="J191" i="12"/>
  <c r="I191" i="12"/>
  <c r="H191" i="12"/>
  <c r="F191" i="12"/>
  <c r="E191" i="12"/>
  <c r="D191" i="12"/>
  <c r="U190" i="12"/>
  <c r="T190" i="12"/>
  <c r="O190" i="12"/>
  <c r="N190" i="12"/>
  <c r="M190" i="12"/>
  <c r="K190" i="12"/>
  <c r="I190" i="12"/>
  <c r="G190" i="12"/>
  <c r="U189" i="12"/>
  <c r="T189" i="12"/>
  <c r="O189" i="12"/>
  <c r="N189" i="12"/>
  <c r="M189" i="12"/>
  <c r="K189" i="12"/>
  <c r="I189" i="12"/>
  <c r="G189" i="12"/>
  <c r="U188" i="12"/>
  <c r="T188" i="12"/>
  <c r="O188" i="12"/>
  <c r="N188" i="12"/>
  <c r="M188" i="12"/>
  <c r="K188" i="12"/>
  <c r="I188" i="12"/>
  <c r="G188" i="12"/>
  <c r="U187" i="12"/>
  <c r="T187" i="12"/>
  <c r="O187" i="12"/>
  <c r="N187" i="12"/>
  <c r="M187" i="12"/>
  <c r="K187" i="12"/>
  <c r="I187" i="12"/>
  <c r="G187" i="12"/>
  <c r="U186" i="12"/>
  <c r="T186" i="12"/>
  <c r="O186" i="12"/>
  <c r="N186" i="12"/>
  <c r="M186" i="12"/>
  <c r="K186" i="12"/>
  <c r="I186" i="12"/>
  <c r="G186" i="12"/>
  <c r="S185" i="12"/>
  <c r="R185" i="12"/>
  <c r="T185" i="12" s="1"/>
  <c r="Q185" i="12"/>
  <c r="P185" i="12"/>
  <c r="U185" i="12" s="1"/>
  <c r="L185" i="12"/>
  <c r="J185" i="12"/>
  <c r="H185" i="12"/>
  <c r="F185" i="12"/>
  <c r="E185" i="12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S179" i="12"/>
  <c r="R179" i="12"/>
  <c r="T179" i="12" s="1"/>
  <c r="Q179" i="12"/>
  <c r="P179" i="12"/>
  <c r="L179" i="12"/>
  <c r="J179" i="12"/>
  <c r="I179" i="12"/>
  <c r="H179" i="12"/>
  <c r="F179" i="12"/>
  <c r="E179" i="12"/>
  <c r="M179" i="12" s="1"/>
  <c r="D179" i="12"/>
  <c r="G179" i="12" s="1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T170" i="12" s="1"/>
  <c r="Q170" i="12"/>
  <c r="P170" i="12"/>
  <c r="L170" i="12"/>
  <c r="K170" i="12"/>
  <c r="J170" i="12"/>
  <c r="I170" i="12"/>
  <c r="H170" i="12"/>
  <c r="F170" i="12"/>
  <c r="N170" i="12" s="1"/>
  <c r="E170" i="12"/>
  <c r="D170" i="12"/>
  <c r="S169" i="12"/>
  <c r="R169" i="12"/>
  <c r="Q169" i="12"/>
  <c r="P169" i="12"/>
  <c r="L169" i="12"/>
  <c r="J169" i="12"/>
  <c r="H169" i="12"/>
  <c r="F169" i="12"/>
  <c r="G169" i="12" s="1"/>
  <c r="E169" i="12"/>
  <c r="D169" i="12"/>
  <c r="U168" i="12"/>
  <c r="T168" i="12"/>
  <c r="O168" i="12"/>
  <c r="N168" i="12"/>
  <c r="M168" i="12"/>
  <c r="K168" i="12"/>
  <c r="I168" i="12"/>
  <c r="G168" i="12"/>
  <c r="U167" i="12"/>
  <c r="T167" i="12"/>
  <c r="N167" i="12"/>
  <c r="O167" i="12" s="1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N165" i="12"/>
  <c r="O165" i="12" s="1"/>
  <c r="M165" i="12"/>
  <c r="K165" i="12"/>
  <c r="I165" i="12"/>
  <c r="G165" i="12"/>
  <c r="U164" i="12"/>
  <c r="T164" i="12"/>
  <c r="N164" i="12"/>
  <c r="O164" i="12" s="1"/>
  <c r="M164" i="12"/>
  <c r="K164" i="12"/>
  <c r="I164" i="12"/>
  <c r="G164" i="12"/>
  <c r="T163" i="12"/>
  <c r="S163" i="12"/>
  <c r="R163" i="12"/>
  <c r="Q163" i="12"/>
  <c r="P163" i="12"/>
  <c r="U163" i="12" s="1"/>
  <c r="M163" i="12"/>
  <c r="L163" i="12"/>
  <c r="J163" i="12"/>
  <c r="H163" i="12"/>
  <c r="F163" i="12"/>
  <c r="E163" i="12"/>
  <c r="D163" i="12"/>
  <c r="U162" i="12"/>
  <c r="T162" i="12"/>
  <c r="O162" i="12"/>
  <c r="N162" i="12"/>
  <c r="M162" i="12"/>
  <c r="K162" i="12"/>
  <c r="I162" i="12"/>
  <c r="G162" i="12"/>
  <c r="U161" i="12"/>
  <c r="T161" i="12"/>
  <c r="N161" i="12"/>
  <c r="O161" i="12" s="1"/>
  <c r="M161" i="12"/>
  <c r="K161" i="12"/>
  <c r="I161" i="12"/>
  <c r="G161" i="12"/>
  <c r="U160" i="12"/>
  <c r="T160" i="12"/>
  <c r="N160" i="12"/>
  <c r="O160" i="12" s="1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P157" i="12"/>
  <c r="L157" i="12"/>
  <c r="J157" i="12"/>
  <c r="I157" i="12"/>
  <c r="H157" i="12"/>
  <c r="F157" i="12"/>
  <c r="G157" i="12" s="1"/>
  <c r="E157" i="12"/>
  <c r="D157" i="12"/>
  <c r="U156" i="12"/>
  <c r="T156" i="12"/>
  <c r="O156" i="12"/>
  <c r="N156" i="12"/>
  <c r="M156" i="12"/>
  <c r="K156" i="12"/>
  <c r="I156" i="12"/>
  <c r="G156" i="12"/>
  <c r="U155" i="12"/>
  <c r="T155" i="12"/>
  <c r="O155" i="12"/>
  <c r="N155" i="12"/>
  <c r="M155" i="12"/>
  <c r="K155" i="12"/>
  <c r="I155" i="12"/>
  <c r="G155" i="12"/>
  <c r="U154" i="12"/>
  <c r="T154" i="12"/>
  <c r="O154" i="12"/>
  <c r="N154" i="12"/>
  <c r="M154" i="12"/>
  <c r="K154" i="12"/>
  <c r="I154" i="12"/>
  <c r="G154" i="12"/>
  <c r="U153" i="12"/>
  <c r="T153" i="12"/>
  <c r="O153" i="12"/>
  <c r="N153" i="12"/>
  <c r="M153" i="12"/>
  <c r="K153" i="12"/>
  <c r="I153" i="12"/>
  <c r="G153" i="12"/>
  <c r="U152" i="12"/>
  <c r="T152" i="12"/>
  <c r="O152" i="12"/>
  <c r="N152" i="12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T150" i="12"/>
  <c r="S150" i="12"/>
  <c r="R150" i="12"/>
  <c r="Q150" i="12"/>
  <c r="P150" i="12"/>
  <c r="U150" i="12" s="1"/>
  <c r="L150" i="12"/>
  <c r="J150" i="12"/>
  <c r="H150" i="12"/>
  <c r="I150" i="12" s="1"/>
  <c r="F150" i="12"/>
  <c r="E150" i="12"/>
  <c r="K150" i="12" s="1"/>
  <c r="D150" i="12"/>
  <c r="U149" i="12"/>
  <c r="T149" i="12"/>
  <c r="O149" i="12"/>
  <c r="N149" i="12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O145" i="12"/>
  <c r="N145" i="12"/>
  <c r="M145" i="12"/>
  <c r="K145" i="12"/>
  <c r="I145" i="12"/>
  <c r="G145" i="12"/>
  <c r="S144" i="12"/>
  <c r="R144" i="12"/>
  <c r="Q144" i="12"/>
  <c r="P144" i="12"/>
  <c r="N144" i="12"/>
  <c r="L144" i="12"/>
  <c r="K144" i="12"/>
  <c r="J144" i="12"/>
  <c r="U144" i="12" s="1"/>
  <c r="H144" i="12"/>
  <c r="F144" i="12"/>
  <c r="E144" i="12"/>
  <c r="D144" i="12"/>
  <c r="I144" i="12" s="1"/>
  <c r="U143" i="12"/>
  <c r="T143" i="12"/>
  <c r="O143" i="12"/>
  <c r="N143" i="12"/>
  <c r="M143" i="12"/>
  <c r="K143" i="12"/>
  <c r="I143" i="12"/>
  <c r="G143" i="12"/>
  <c r="U142" i="12"/>
  <c r="T142" i="12"/>
  <c r="O142" i="12"/>
  <c r="N142" i="12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O140" i="12"/>
  <c r="N140" i="12"/>
  <c r="M140" i="12"/>
  <c r="K140" i="12"/>
  <c r="I140" i="12"/>
  <c r="G140" i="12"/>
  <c r="U139" i="12"/>
  <c r="T139" i="12"/>
  <c r="O139" i="12"/>
  <c r="N139" i="12"/>
  <c r="M139" i="12"/>
  <c r="K139" i="12"/>
  <c r="I139" i="12"/>
  <c r="G139" i="12"/>
  <c r="U138" i="12"/>
  <c r="T138" i="12"/>
  <c r="O138" i="12"/>
  <c r="N138" i="12"/>
  <c r="M138" i="12"/>
  <c r="K138" i="12"/>
  <c r="I138" i="12"/>
  <c r="G138" i="12"/>
  <c r="T137" i="12"/>
  <c r="S137" i="12"/>
  <c r="R137" i="12"/>
  <c r="Q137" i="12"/>
  <c r="P137" i="12"/>
  <c r="U137" i="12" s="1"/>
  <c r="L137" i="12"/>
  <c r="J137" i="12"/>
  <c r="H137" i="12"/>
  <c r="F137" i="12"/>
  <c r="E137" i="12"/>
  <c r="M137" i="12" s="1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S132" i="12"/>
  <c r="R132" i="12"/>
  <c r="Q132" i="12"/>
  <c r="P132" i="12"/>
  <c r="L132" i="12"/>
  <c r="J132" i="12"/>
  <c r="I132" i="12"/>
  <c r="H132" i="12"/>
  <c r="F132" i="12"/>
  <c r="E132" i="12"/>
  <c r="M132" i="12" s="1"/>
  <c r="D132" i="12"/>
  <c r="G132" i="12" s="1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S126" i="12"/>
  <c r="R126" i="12"/>
  <c r="T126" i="12" s="1"/>
  <c r="Q126" i="12"/>
  <c r="P126" i="12"/>
  <c r="L126" i="12"/>
  <c r="J126" i="12"/>
  <c r="H126" i="12"/>
  <c r="F126" i="12"/>
  <c r="E126" i="12"/>
  <c r="K126" i="12" s="1"/>
  <c r="D126" i="12"/>
  <c r="G126" i="12" s="1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S121" i="12"/>
  <c r="R121" i="12"/>
  <c r="Q121" i="12"/>
  <c r="P121" i="12"/>
  <c r="L121" i="12"/>
  <c r="J121" i="12"/>
  <c r="N121" i="12" s="1"/>
  <c r="H121" i="12"/>
  <c r="F121" i="12"/>
  <c r="E121" i="12"/>
  <c r="M121" i="12" s="1"/>
  <c r="D121" i="12"/>
  <c r="I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N118" i="12"/>
  <c r="O118" i="12" s="1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S112" i="12"/>
  <c r="R112" i="12"/>
  <c r="T112" i="12" s="1"/>
  <c r="Q112" i="12"/>
  <c r="P112" i="12"/>
  <c r="L112" i="12"/>
  <c r="J112" i="12"/>
  <c r="U112" i="12" s="1"/>
  <c r="I112" i="12"/>
  <c r="H112" i="12"/>
  <c r="F112" i="12"/>
  <c r="E112" i="12"/>
  <c r="D112" i="12"/>
  <c r="U111" i="12"/>
  <c r="T111" i="12"/>
  <c r="O111" i="12"/>
  <c r="N111" i="12"/>
  <c r="M111" i="12"/>
  <c r="K111" i="12"/>
  <c r="I111" i="12"/>
  <c r="G111" i="12"/>
  <c r="U110" i="12"/>
  <c r="T110" i="12"/>
  <c r="O110" i="12"/>
  <c r="N110" i="12"/>
  <c r="M110" i="12"/>
  <c r="K110" i="12"/>
  <c r="I110" i="12"/>
  <c r="G110" i="12"/>
  <c r="U109" i="12"/>
  <c r="T109" i="12"/>
  <c r="O109" i="12"/>
  <c r="N109" i="12"/>
  <c r="M109" i="12"/>
  <c r="K109" i="12"/>
  <c r="I109" i="12"/>
  <c r="G109" i="12"/>
  <c r="U108" i="12"/>
  <c r="T108" i="12"/>
  <c r="O108" i="12"/>
  <c r="N108" i="12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Q106" i="12"/>
  <c r="P106" i="12"/>
  <c r="L106" i="12"/>
  <c r="J106" i="12"/>
  <c r="U106" i="12" s="1"/>
  <c r="H106" i="12"/>
  <c r="F106" i="12"/>
  <c r="G106" i="12" s="1"/>
  <c r="E106" i="12"/>
  <c r="M106" i="12" s="1"/>
  <c r="D106" i="12"/>
  <c r="I106" i="12" s="1"/>
  <c r="U105" i="12"/>
  <c r="T105" i="12"/>
  <c r="O105" i="12"/>
  <c r="N105" i="12"/>
  <c r="M105" i="12"/>
  <c r="K105" i="12"/>
  <c r="I105" i="12"/>
  <c r="G105" i="12"/>
  <c r="S102" i="12"/>
  <c r="R102" i="12"/>
  <c r="T102" i="12" s="1"/>
  <c r="Q102" i="12"/>
  <c r="P102" i="12"/>
  <c r="L102" i="12"/>
  <c r="K102" i="12"/>
  <c r="J102" i="12"/>
  <c r="H102" i="12"/>
  <c r="F102" i="12"/>
  <c r="E102" i="12"/>
  <c r="D102" i="12"/>
  <c r="S101" i="12"/>
  <c r="R101" i="12"/>
  <c r="Q101" i="12"/>
  <c r="P101" i="12"/>
  <c r="L101" i="12"/>
  <c r="J101" i="12"/>
  <c r="H101" i="12"/>
  <c r="F101" i="12"/>
  <c r="G101" i="12" s="1"/>
  <c r="E101" i="12"/>
  <c r="D101" i="12"/>
  <c r="I101" i="12" s="1"/>
  <c r="U100" i="12"/>
  <c r="T100" i="12"/>
  <c r="N100" i="12"/>
  <c r="O100" i="12" s="1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T96" i="12" s="1"/>
  <c r="R96" i="12"/>
  <c r="Q96" i="12"/>
  <c r="P96" i="12"/>
  <c r="U96" i="12" s="1"/>
  <c r="L96" i="12"/>
  <c r="K96" i="12"/>
  <c r="J96" i="12"/>
  <c r="H96" i="12"/>
  <c r="F96" i="12"/>
  <c r="E96" i="12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U91" i="12"/>
  <c r="S91" i="12"/>
  <c r="R91" i="12"/>
  <c r="Q91" i="12"/>
  <c r="P91" i="12"/>
  <c r="L91" i="12"/>
  <c r="J91" i="12"/>
  <c r="I91" i="12"/>
  <c r="H91" i="12"/>
  <c r="F91" i="12"/>
  <c r="G91" i="12" s="1"/>
  <c r="E91" i="12"/>
  <c r="K91" i="12" s="1"/>
  <c r="D91" i="12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T85" i="12"/>
  <c r="S85" i="12"/>
  <c r="R85" i="12"/>
  <c r="Q85" i="12"/>
  <c r="P85" i="12"/>
  <c r="U85" i="12" s="1"/>
  <c r="L85" i="12"/>
  <c r="J85" i="12"/>
  <c r="H85" i="12"/>
  <c r="F85" i="12"/>
  <c r="E85" i="12"/>
  <c r="K85" i="12" s="1"/>
  <c r="D85" i="12"/>
  <c r="I85" i="12" s="1"/>
  <c r="S84" i="12"/>
  <c r="R84" i="12"/>
  <c r="Q84" i="12"/>
  <c r="P84" i="12"/>
  <c r="L84" i="12"/>
  <c r="J84" i="12"/>
  <c r="I84" i="12"/>
  <c r="H84" i="12"/>
  <c r="F84" i="12"/>
  <c r="E84" i="12"/>
  <c r="M84" i="12" s="1"/>
  <c r="D84" i="12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T78" i="12"/>
  <c r="S78" i="12"/>
  <c r="R78" i="12"/>
  <c r="Q78" i="12"/>
  <c r="P78" i="12"/>
  <c r="U78" i="12" s="1"/>
  <c r="L78" i="12"/>
  <c r="J78" i="12"/>
  <c r="I78" i="12"/>
  <c r="H78" i="12"/>
  <c r="F78" i="12"/>
  <c r="E78" i="12"/>
  <c r="K78" i="12" s="1"/>
  <c r="D78" i="12"/>
  <c r="G78" i="12" s="1"/>
  <c r="U77" i="12"/>
  <c r="T77" i="12"/>
  <c r="O77" i="12"/>
  <c r="N77" i="12"/>
  <c r="M77" i="12"/>
  <c r="K77" i="12"/>
  <c r="I77" i="12"/>
  <c r="G77" i="12"/>
  <c r="U76" i="12"/>
  <c r="T76" i="12"/>
  <c r="O76" i="12"/>
  <c r="N76" i="12"/>
  <c r="M76" i="12"/>
  <c r="K76" i="12"/>
  <c r="I76" i="12"/>
  <c r="G76" i="12"/>
  <c r="U75" i="12"/>
  <c r="T75" i="12"/>
  <c r="O75" i="12"/>
  <c r="N75" i="12"/>
  <c r="M75" i="12"/>
  <c r="K75" i="12"/>
  <c r="I75" i="12"/>
  <c r="G75" i="12"/>
  <c r="U74" i="12"/>
  <c r="T74" i="12"/>
  <c r="O74" i="12"/>
  <c r="N74" i="12"/>
  <c r="M74" i="12"/>
  <c r="K74" i="12"/>
  <c r="I74" i="12"/>
  <c r="G74" i="12"/>
  <c r="U73" i="12"/>
  <c r="T73" i="12"/>
  <c r="O73" i="12"/>
  <c r="N73" i="12"/>
  <c r="M73" i="12"/>
  <c r="K73" i="12"/>
  <c r="I73" i="12"/>
  <c r="G73" i="12"/>
  <c r="U72" i="12"/>
  <c r="T72" i="12"/>
  <c r="O72" i="12"/>
  <c r="N72" i="12"/>
  <c r="M72" i="12"/>
  <c r="K72" i="12"/>
  <c r="I72" i="12"/>
  <c r="G72" i="12"/>
  <c r="U71" i="12"/>
  <c r="T71" i="12"/>
  <c r="O71" i="12"/>
  <c r="N71" i="12"/>
  <c r="M71" i="12"/>
  <c r="K71" i="12"/>
  <c r="I71" i="12"/>
  <c r="G71" i="12"/>
  <c r="S70" i="12"/>
  <c r="R70" i="12"/>
  <c r="T70" i="12" s="1"/>
  <c r="Q70" i="12"/>
  <c r="P70" i="12"/>
  <c r="L70" i="12"/>
  <c r="K70" i="12"/>
  <c r="J70" i="12"/>
  <c r="U70" i="12" s="1"/>
  <c r="H70" i="12"/>
  <c r="I70" i="12" s="1"/>
  <c r="F70" i="12"/>
  <c r="N70" i="12" s="1"/>
  <c r="E70" i="12"/>
  <c r="D70" i="12"/>
  <c r="U69" i="12"/>
  <c r="T69" i="12"/>
  <c r="O69" i="12"/>
  <c r="N69" i="12"/>
  <c r="M69" i="12"/>
  <c r="K69" i="12"/>
  <c r="I69" i="12"/>
  <c r="G69" i="12"/>
  <c r="U68" i="12"/>
  <c r="T68" i="12"/>
  <c r="O68" i="12"/>
  <c r="N68" i="12"/>
  <c r="M68" i="12"/>
  <c r="K68" i="12"/>
  <c r="I68" i="12"/>
  <c r="G68" i="12"/>
  <c r="U67" i="12"/>
  <c r="T67" i="12"/>
  <c r="O67" i="12"/>
  <c r="N67" i="12"/>
  <c r="M67" i="12"/>
  <c r="K67" i="12"/>
  <c r="I67" i="12"/>
  <c r="G67" i="12"/>
  <c r="U66" i="12"/>
  <c r="T66" i="12"/>
  <c r="O66" i="12"/>
  <c r="N66" i="12"/>
  <c r="M66" i="12"/>
  <c r="K66" i="12"/>
  <c r="I66" i="12"/>
  <c r="G66" i="12"/>
  <c r="U65" i="12"/>
  <c r="T65" i="12"/>
  <c r="O65" i="12"/>
  <c r="N65" i="12"/>
  <c r="M65" i="12"/>
  <c r="K65" i="12"/>
  <c r="I65" i="12"/>
  <c r="G65" i="12"/>
  <c r="U64" i="12"/>
  <c r="T64" i="12"/>
  <c r="O64" i="12"/>
  <c r="N64" i="12"/>
  <c r="M64" i="12"/>
  <c r="K64" i="12"/>
  <c r="I64" i="12"/>
  <c r="G64" i="12"/>
  <c r="U63" i="12"/>
  <c r="S63" i="12"/>
  <c r="T63" i="12" s="1"/>
  <c r="R63" i="12"/>
  <c r="Q63" i="12"/>
  <c r="P63" i="12"/>
  <c r="L63" i="12"/>
  <c r="J63" i="12"/>
  <c r="H63" i="12"/>
  <c r="G63" i="12"/>
  <c r="F63" i="12"/>
  <c r="E63" i="12"/>
  <c r="K63" i="12" s="1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T58" i="12" s="1"/>
  <c r="Q58" i="12"/>
  <c r="P58" i="12"/>
  <c r="U58" i="12" s="1"/>
  <c r="L58" i="12"/>
  <c r="J58" i="12"/>
  <c r="H58" i="12"/>
  <c r="F58" i="12"/>
  <c r="E58" i="12"/>
  <c r="M58" i="12" s="1"/>
  <c r="D58" i="12"/>
  <c r="I58" i="12" s="1"/>
  <c r="U57" i="12"/>
  <c r="T57" i="12"/>
  <c r="N57" i="12"/>
  <c r="O57" i="12" s="1"/>
  <c r="M57" i="12"/>
  <c r="K57" i="12"/>
  <c r="I57" i="12"/>
  <c r="G57" i="12"/>
  <c r="S54" i="12"/>
  <c r="R54" i="12"/>
  <c r="Q54" i="12"/>
  <c r="P54" i="12"/>
  <c r="L54" i="12"/>
  <c r="J54" i="12"/>
  <c r="I54" i="12"/>
  <c r="H54" i="12"/>
  <c r="F54" i="12"/>
  <c r="E54" i="12"/>
  <c r="M54" i="12" s="1"/>
  <c r="D54" i="12"/>
  <c r="S53" i="12"/>
  <c r="R53" i="12"/>
  <c r="Q53" i="12"/>
  <c r="P53" i="12"/>
  <c r="U53" i="12" s="1"/>
  <c r="L53" i="12"/>
  <c r="K53" i="12"/>
  <c r="J53" i="12"/>
  <c r="H53" i="12"/>
  <c r="F53" i="12"/>
  <c r="E53" i="12"/>
  <c r="D53" i="12"/>
  <c r="U52" i="12"/>
  <c r="T52" i="12"/>
  <c r="O52" i="12"/>
  <c r="N52" i="12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O50" i="12"/>
  <c r="N50" i="12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O48" i="12"/>
  <c r="N48" i="12"/>
  <c r="M48" i="12"/>
  <c r="K48" i="12"/>
  <c r="I48" i="12"/>
  <c r="G48" i="12"/>
  <c r="S47" i="12"/>
  <c r="T47" i="12" s="1"/>
  <c r="R47" i="12"/>
  <c r="Q47" i="12"/>
  <c r="P47" i="12"/>
  <c r="U47" i="12" s="1"/>
  <c r="L47" i="12"/>
  <c r="K47" i="12"/>
  <c r="J47" i="12"/>
  <c r="H47" i="12"/>
  <c r="F47" i="12"/>
  <c r="E47" i="12"/>
  <c r="D47" i="12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U40" i="12"/>
  <c r="S40" i="12"/>
  <c r="R40" i="12"/>
  <c r="Q40" i="12"/>
  <c r="P40" i="12"/>
  <c r="L40" i="12"/>
  <c r="J40" i="12"/>
  <c r="I40" i="12"/>
  <c r="H40" i="12"/>
  <c r="F40" i="12"/>
  <c r="E40" i="12"/>
  <c r="K40" i="12" s="1"/>
  <c r="D40" i="12"/>
  <c r="G40" i="12" s="1"/>
  <c r="U39" i="12"/>
  <c r="T39" i="12"/>
  <c r="O39" i="12"/>
  <c r="N39" i="12"/>
  <c r="M39" i="12"/>
  <c r="K39" i="12"/>
  <c r="I39" i="12"/>
  <c r="G39" i="12"/>
  <c r="U38" i="12"/>
  <c r="T38" i="12"/>
  <c r="O38" i="12"/>
  <c r="N38" i="12"/>
  <c r="M38" i="12"/>
  <c r="K38" i="12"/>
  <c r="I38" i="12"/>
  <c r="G38" i="12"/>
  <c r="U37" i="12"/>
  <c r="T37" i="12"/>
  <c r="O37" i="12"/>
  <c r="N37" i="12"/>
  <c r="M37" i="12"/>
  <c r="K37" i="12"/>
  <c r="I37" i="12"/>
  <c r="G37" i="12"/>
  <c r="U36" i="12"/>
  <c r="T36" i="12"/>
  <c r="O36" i="12"/>
  <c r="N36" i="12"/>
  <c r="M36" i="12"/>
  <c r="K36" i="12"/>
  <c r="I36" i="12"/>
  <c r="G36" i="12"/>
  <c r="S35" i="12"/>
  <c r="R35" i="12"/>
  <c r="Q35" i="12"/>
  <c r="P35" i="12"/>
  <c r="U35" i="12" s="1"/>
  <c r="L35" i="12"/>
  <c r="J35" i="12"/>
  <c r="I35" i="12"/>
  <c r="H35" i="12"/>
  <c r="F35" i="12"/>
  <c r="N35" i="12" s="1"/>
  <c r="O35" i="12" s="1"/>
  <c r="E35" i="12"/>
  <c r="M35" i="12" s="1"/>
  <c r="D35" i="12"/>
  <c r="U34" i="12"/>
  <c r="T34" i="12"/>
  <c r="O34" i="12"/>
  <c r="N34" i="12"/>
  <c r="M34" i="12"/>
  <c r="K34" i="12"/>
  <c r="I34" i="12"/>
  <c r="G34" i="12"/>
  <c r="U33" i="12"/>
  <c r="T33" i="12"/>
  <c r="O33" i="12"/>
  <c r="N33" i="12"/>
  <c r="M33" i="12"/>
  <c r="K33" i="12"/>
  <c r="I33" i="12"/>
  <c r="G33" i="12"/>
  <c r="U32" i="12"/>
  <c r="T32" i="12"/>
  <c r="O32" i="12"/>
  <c r="N32" i="12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O30" i="12"/>
  <c r="N30" i="12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O28" i="12"/>
  <c r="N28" i="12"/>
  <c r="M28" i="12"/>
  <c r="K28" i="12"/>
  <c r="I28" i="12"/>
  <c r="G28" i="12"/>
  <c r="S27" i="12"/>
  <c r="R27" i="12"/>
  <c r="T27" i="12" s="1"/>
  <c r="Q27" i="12"/>
  <c r="P27" i="12"/>
  <c r="L27" i="12"/>
  <c r="K27" i="12"/>
  <c r="J27" i="12"/>
  <c r="U27" i="12" s="1"/>
  <c r="H27" i="12"/>
  <c r="I27" i="12" s="1"/>
  <c r="F27" i="12"/>
  <c r="N27" i="12" s="1"/>
  <c r="E27" i="12"/>
  <c r="D27" i="12"/>
  <c r="U26" i="12"/>
  <c r="T26" i="12"/>
  <c r="O26" i="12"/>
  <c r="N26" i="12"/>
  <c r="M26" i="12"/>
  <c r="K26" i="12"/>
  <c r="I26" i="12"/>
  <c r="G26" i="12"/>
  <c r="U25" i="12"/>
  <c r="T25" i="12"/>
  <c r="O25" i="12"/>
  <c r="N25" i="12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O23" i="12"/>
  <c r="N23" i="12"/>
  <c r="M23" i="12"/>
  <c r="K23" i="12"/>
  <c r="I23" i="12"/>
  <c r="G23" i="12"/>
  <c r="U22" i="12"/>
  <c r="T22" i="12"/>
  <c r="O22" i="12"/>
  <c r="N22" i="12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U19" i="12"/>
  <c r="S19" i="12"/>
  <c r="T19" i="12" s="1"/>
  <c r="R19" i="12"/>
  <c r="Q19" i="12"/>
  <c r="P19" i="12"/>
  <c r="L19" i="12"/>
  <c r="J19" i="12"/>
  <c r="H19" i="12"/>
  <c r="G19" i="12"/>
  <c r="F19" i="12"/>
  <c r="E19" i="12"/>
  <c r="K19" i="12" s="1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U10" i="12" s="1"/>
  <c r="L10" i="12"/>
  <c r="J10" i="12"/>
  <c r="I10" i="12"/>
  <c r="H10" i="12"/>
  <c r="F10" i="12"/>
  <c r="N10" i="12" s="1"/>
  <c r="E10" i="12"/>
  <c r="K10" i="12" s="1"/>
  <c r="D10" i="12"/>
  <c r="G10" i="12" s="1"/>
  <c r="U9" i="12"/>
  <c r="T9" i="12"/>
  <c r="O9" i="12"/>
  <c r="N9" i="12"/>
  <c r="M9" i="12"/>
  <c r="K9" i="12"/>
  <c r="I9" i="12"/>
  <c r="G9" i="12"/>
  <c r="U8" i="12"/>
  <c r="T8" i="12"/>
  <c r="O8" i="12"/>
  <c r="N8" i="12"/>
  <c r="M8" i="12"/>
  <c r="K8" i="12"/>
  <c r="I8" i="12"/>
  <c r="G8" i="12"/>
  <c r="S339" i="11"/>
  <c r="R339" i="11"/>
  <c r="T339" i="11" s="1"/>
  <c r="Q339" i="11"/>
  <c r="P339" i="11"/>
  <c r="L339" i="11"/>
  <c r="J339" i="11"/>
  <c r="K339" i="11" s="1"/>
  <c r="H339" i="11"/>
  <c r="F339" i="11"/>
  <c r="E339" i="11"/>
  <c r="D339" i="11"/>
  <c r="S338" i="11"/>
  <c r="R338" i="11"/>
  <c r="Q338" i="11"/>
  <c r="P338" i="11"/>
  <c r="L338" i="11"/>
  <c r="J338" i="11"/>
  <c r="H338" i="11"/>
  <c r="F338" i="11"/>
  <c r="N338" i="11" s="1"/>
  <c r="E338" i="11"/>
  <c r="D338" i="11"/>
  <c r="S337" i="11"/>
  <c r="R337" i="11"/>
  <c r="T337" i="11" s="1"/>
  <c r="Q337" i="11"/>
  <c r="P337" i="11"/>
  <c r="U337" i="11" s="1"/>
  <c r="L337" i="11"/>
  <c r="J337" i="11"/>
  <c r="H337" i="11"/>
  <c r="F337" i="11"/>
  <c r="N337" i="11" s="1"/>
  <c r="E337" i="11"/>
  <c r="D337" i="11"/>
  <c r="G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T332" i="11" s="1"/>
  <c r="Q332" i="11"/>
  <c r="P332" i="11"/>
  <c r="L332" i="11"/>
  <c r="J332" i="11"/>
  <c r="K332" i="11" s="1"/>
  <c r="H332" i="11"/>
  <c r="F332" i="11"/>
  <c r="E332" i="11"/>
  <c r="M332" i="11" s="1"/>
  <c r="D332" i="11"/>
  <c r="U331" i="11"/>
  <c r="T331" i="11"/>
  <c r="N331" i="11"/>
  <c r="O331" i="11" s="1"/>
  <c r="M331" i="11"/>
  <c r="K331" i="11"/>
  <c r="I331" i="11"/>
  <c r="G331" i="11"/>
  <c r="U330" i="11"/>
  <c r="T330" i="11"/>
  <c r="O330" i="11"/>
  <c r="N330" i="1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T323" i="11"/>
  <c r="S323" i="11"/>
  <c r="R323" i="11"/>
  <c r="Q323" i="11"/>
  <c r="P323" i="11"/>
  <c r="U323" i="11" s="1"/>
  <c r="L323" i="11"/>
  <c r="J323" i="11"/>
  <c r="H323" i="11"/>
  <c r="F323" i="11"/>
  <c r="E323" i="11"/>
  <c r="K323" i="11" s="1"/>
  <c r="D323" i="1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Q317" i="11"/>
  <c r="P317" i="11"/>
  <c r="U317" i="11" s="1"/>
  <c r="L317" i="11"/>
  <c r="J317" i="11"/>
  <c r="H317" i="11"/>
  <c r="F317" i="11"/>
  <c r="N317" i="11" s="1"/>
  <c r="O317" i="11" s="1"/>
  <c r="E317" i="11"/>
  <c r="M317" i="11" s="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T310" i="11"/>
  <c r="S310" i="11"/>
  <c r="R310" i="11"/>
  <c r="Q310" i="11"/>
  <c r="P310" i="11"/>
  <c r="U310" i="11" s="1"/>
  <c r="L310" i="11"/>
  <c r="J310" i="11"/>
  <c r="H310" i="11"/>
  <c r="F310" i="11"/>
  <c r="E310" i="11"/>
  <c r="O310" i="11" s="1"/>
  <c r="D310" i="11"/>
  <c r="G310" i="11" s="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T303" i="11" s="1"/>
  <c r="Q303" i="11"/>
  <c r="P303" i="11"/>
  <c r="L303" i="11"/>
  <c r="K303" i="11"/>
  <c r="J303" i="11"/>
  <c r="H303" i="11"/>
  <c r="F303" i="11"/>
  <c r="G303" i="11" s="1"/>
  <c r="E303" i="11"/>
  <c r="D303" i="11"/>
  <c r="U302" i="11"/>
  <c r="T302" i="11"/>
  <c r="N302" i="11"/>
  <c r="O302" i="11" s="1"/>
  <c r="M302" i="11"/>
  <c r="K302" i="11"/>
  <c r="I302" i="11"/>
  <c r="G302" i="11"/>
  <c r="S299" i="11"/>
  <c r="R299" i="11"/>
  <c r="Q299" i="11"/>
  <c r="P299" i="11"/>
  <c r="U299" i="11" s="1"/>
  <c r="L299" i="11"/>
  <c r="J299" i="11"/>
  <c r="H299" i="11"/>
  <c r="F299" i="11"/>
  <c r="N299" i="11" s="1"/>
  <c r="E299" i="11"/>
  <c r="D299" i="11"/>
  <c r="S298" i="11"/>
  <c r="R298" i="11"/>
  <c r="Q298" i="11"/>
  <c r="P298" i="11"/>
  <c r="L298" i="11"/>
  <c r="J298" i="11"/>
  <c r="H298" i="11"/>
  <c r="F298" i="11"/>
  <c r="E298" i="11"/>
  <c r="M298" i="11" s="1"/>
  <c r="D298" i="11"/>
  <c r="I298" i="11" s="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T292" i="11"/>
  <c r="S292" i="11"/>
  <c r="R292" i="11"/>
  <c r="Q292" i="11"/>
  <c r="P292" i="11"/>
  <c r="U292" i="11" s="1"/>
  <c r="L292" i="11"/>
  <c r="J292" i="11"/>
  <c r="H292" i="11"/>
  <c r="F292" i="11"/>
  <c r="E292" i="11"/>
  <c r="O292" i="11" s="1"/>
  <c r="D292" i="11"/>
  <c r="G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T285" i="11" s="1"/>
  <c r="Q285" i="11"/>
  <c r="P285" i="11"/>
  <c r="U285" i="11" s="1"/>
  <c r="O285" i="11"/>
  <c r="L285" i="11"/>
  <c r="K285" i="11"/>
  <c r="J285" i="11"/>
  <c r="H285" i="11"/>
  <c r="F285" i="11"/>
  <c r="N285" i="11" s="1"/>
  <c r="E285" i="11"/>
  <c r="M285" i="11" s="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O279" i="11"/>
  <c r="N279" i="1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Q275" i="11"/>
  <c r="P275" i="11"/>
  <c r="U275" i="11" s="1"/>
  <c r="L275" i="11"/>
  <c r="J275" i="11"/>
  <c r="H275" i="11"/>
  <c r="F275" i="11"/>
  <c r="E275" i="11"/>
  <c r="K275" i="11" s="1"/>
  <c r="D275" i="11"/>
  <c r="I275" i="11" s="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L267" i="11"/>
  <c r="J267" i="11"/>
  <c r="H267" i="11"/>
  <c r="F267" i="11"/>
  <c r="N267" i="11" s="1"/>
  <c r="E267" i="11"/>
  <c r="M267" i="11" s="1"/>
  <c r="D267" i="11"/>
  <c r="I267" i="11" s="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T260" i="11" s="1"/>
  <c r="R260" i="11"/>
  <c r="Q260" i="11"/>
  <c r="P260" i="11"/>
  <c r="U260" i="11" s="1"/>
  <c r="L260" i="11"/>
  <c r="J260" i="11"/>
  <c r="H260" i="11"/>
  <c r="F260" i="11"/>
  <c r="N260" i="11" s="1"/>
  <c r="E260" i="11"/>
  <c r="O260" i="11" s="1"/>
  <c r="D260" i="11"/>
  <c r="S259" i="11"/>
  <c r="R259" i="11"/>
  <c r="T259" i="11" s="1"/>
  <c r="Q259" i="11"/>
  <c r="P259" i="11"/>
  <c r="L259" i="11"/>
  <c r="J259" i="11"/>
  <c r="K259" i="11" s="1"/>
  <c r="H259" i="11"/>
  <c r="F259" i="11"/>
  <c r="E259" i="11"/>
  <c r="M259" i="11" s="1"/>
  <c r="D259" i="11"/>
  <c r="I259" i="11" s="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T254" i="11"/>
  <c r="S254" i="11"/>
  <c r="R254" i="11"/>
  <c r="Q254" i="11"/>
  <c r="P254" i="11"/>
  <c r="U254" i="11" s="1"/>
  <c r="L254" i="11"/>
  <c r="J254" i="11"/>
  <c r="H254" i="11"/>
  <c r="F254" i="11"/>
  <c r="N254" i="11" s="1"/>
  <c r="E254" i="1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J247" i="11"/>
  <c r="K247" i="11" s="1"/>
  <c r="H247" i="11"/>
  <c r="F247" i="11"/>
  <c r="E247" i="11"/>
  <c r="D247" i="11"/>
  <c r="U246" i="11"/>
  <c r="T246" i="11"/>
  <c r="N246" i="11"/>
  <c r="O246" i="11" s="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T240" i="11"/>
  <c r="S240" i="11"/>
  <c r="R240" i="11"/>
  <c r="Q240" i="11"/>
  <c r="P240" i="11"/>
  <c r="U240" i="11" s="1"/>
  <c r="L240" i="11"/>
  <c r="J240" i="11"/>
  <c r="H240" i="11"/>
  <c r="F240" i="11"/>
  <c r="N240" i="11" s="1"/>
  <c r="E240" i="11"/>
  <c r="D240" i="11"/>
  <c r="I240" i="11" s="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N235" i="11"/>
  <c r="O235" i="11" s="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T231" i="11" s="1"/>
  <c r="Q231" i="11"/>
  <c r="P231" i="11"/>
  <c r="L231" i="11"/>
  <c r="J231" i="11"/>
  <c r="K231" i="11" s="1"/>
  <c r="H231" i="11"/>
  <c r="F231" i="11"/>
  <c r="E231" i="11"/>
  <c r="M231" i="11" s="1"/>
  <c r="D231" i="11"/>
  <c r="T230" i="11"/>
  <c r="S230" i="11"/>
  <c r="R230" i="11"/>
  <c r="Q230" i="11"/>
  <c r="P230" i="11"/>
  <c r="L230" i="11"/>
  <c r="J230" i="11"/>
  <c r="H230" i="11"/>
  <c r="F230" i="11"/>
  <c r="E230" i="11"/>
  <c r="D230" i="11"/>
  <c r="U229" i="11"/>
  <c r="T229" i="11"/>
  <c r="O229" i="11"/>
  <c r="N229" i="11"/>
  <c r="M229" i="11"/>
  <c r="K229" i="11"/>
  <c r="I229" i="11"/>
  <c r="G229" i="11"/>
  <c r="U228" i="11"/>
  <c r="T228" i="11"/>
  <c r="O228" i="11"/>
  <c r="N228" i="1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N225" i="11"/>
  <c r="O225" i="11" s="1"/>
  <c r="M225" i="11"/>
  <c r="K225" i="11"/>
  <c r="I225" i="11"/>
  <c r="G225" i="11"/>
  <c r="S224" i="11"/>
  <c r="R224" i="11"/>
  <c r="T224" i="11" s="1"/>
  <c r="Q224" i="11"/>
  <c r="P224" i="11"/>
  <c r="L224" i="11"/>
  <c r="J224" i="11"/>
  <c r="H224" i="11"/>
  <c r="F224" i="11"/>
  <c r="E224" i="11"/>
  <c r="M224" i="11" s="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O219" i="11"/>
  <c r="N219" i="1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T216" i="11"/>
  <c r="S216" i="11"/>
  <c r="R216" i="11"/>
  <c r="Q216" i="11"/>
  <c r="P216" i="11"/>
  <c r="U216" i="11" s="1"/>
  <c r="L216" i="11"/>
  <c r="J216" i="11"/>
  <c r="H216" i="11"/>
  <c r="F216" i="11"/>
  <c r="N216" i="11" s="1"/>
  <c r="E216" i="11"/>
  <c r="O216" i="11" s="1"/>
  <c r="D216" i="11"/>
  <c r="G216" i="11" s="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L205" i="11"/>
  <c r="J205" i="11"/>
  <c r="H205" i="11"/>
  <c r="F205" i="11"/>
  <c r="N205" i="11" s="1"/>
  <c r="O205" i="11" s="1"/>
  <c r="E205" i="11"/>
  <c r="M205" i="11" s="1"/>
  <c r="D205" i="11"/>
  <c r="S204" i="11"/>
  <c r="R204" i="11"/>
  <c r="T204" i="11" s="1"/>
  <c r="Q204" i="11"/>
  <c r="P204" i="11"/>
  <c r="L204" i="11"/>
  <c r="J204" i="11"/>
  <c r="U204" i="11" s="1"/>
  <c r="H204" i="11"/>
  <c r="F204" i="11"/>
  <c r="E204" i="1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T198" i="11"/>
  <c r="S198" i="11"/>
  <c r="R198" i="11"/>
  <c r="Q198" i="11"/>
  <c r="P198" i="11"/>
  <c r="U198" i="11" s="1"/>
  <c r="L198" i="11"/>
  <c r="J198" i="11"/>
  <c r="H198" i="11"/>
  <c r="F198" i="11"/>
  <c r="N198" i="11" s="1"/>
  <c r="E198" i="11"/>
  <c r="D198" i="1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T191" i="11"/>
  <c r="S191" i="11"/>
  <c r="R191" i="11"/>
  <c r="Q191" i="11"/>
  <c r="P191" i="11"/>
  <c r="U191" i="11" s="1"/>
  <c r="N191" i="11"/>
  <c r="L191" i="11"/>
  <c r="J191" i="11"/>
  <c r="I191" i="11"/>
  <c r="H191" i="11"/>
  <c r="F191" i="11"/>
  <c r="E191" i="11"/>
  <c r="D191" i="11"/>
  <c r="G191" i="11" s="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T185" i="11" s="1"/>
  <c r="Q185" i="11"/>
  <c r="P185" i="11"/>
  <c r="U185" i="11" s="1"/>
  <c r="L185" i="11"/>
  <c r="J185" i="11"/>
  <c r="H185" i="11"/>
  <c r="F185" i="11"/>
  <c r="E185" i="11"/>
  <c r="D185" i="11"/>
  <c r="I185" i="11" s="1"/>
  <c r="U184" i="11"/>
  <c r="T184" i="11"/>
  <c r="N184" i="11"/>
  <c r="O184" i="11" s="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U179" i="11"/>
  <c r="S179" i="11"/>
  <c r="R179" i="11"/>
  <c r="T179" i="11" s="1"/>
  <c r="Q179" i="11"/>
  <c r="P179" i="11"/>
  <c r="L179" i="11"/>
  <c r="J179" i="11"/>
  <c r="H179" i="11"/>
  <c r="F179" i="11"/>
  <c r="N179" i="11" s="1"/>
  <c r="E179" i="11"/>
  <c r="K179" i="11" s="1"/>
  <c r="D179" i="11"/>
  <c r="I179" i="11" s="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T170" i="11" s="1"/>
  <c r="Q170" i="11"/>
  <c r="P170" i="11"/>
  <c r="L170" i="11"/>
  <c r="J170" i="11"/>
  <c r="K170" i="11" s="1"/>
  <c r="H170" i="11"/>
  <c r="F170" i="11"/>
  <c r="E170" i="11"/>
  <c r="D170" i="11"/>
  <c r="S169" i="11"/>
  <c r="R169" i="11"/>
  <c r="T169" i="11" s="1"/>
  <c r="Q169" i="11"/>
  <c r="P169" i="11"/>
  <c r="U169" i="11" s="1"/>
  <c r="L169" i="11"/>
  <c r="J169" i="11"/>
  <c r="H169" i="11"/>
  <c r="F169" i="11"/>
  <c r="E169" i="11"/>
  <c r="O169" i="11" s="1"/>
  <c r="D169" i="11"/>
  <c r="G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T163" i="11" s="1"/>
  <c r="Q163" i="11"/>
  <c r="P163" i="11"/>
  <c r="U163" i="11" s="1"/>
  <c r="L163" i="11"/>
  <c r="J163" i="11"/>
  <c r="K163" i="11" s="1"/>
  <c r="H163" i="11"/>
  <c r="F163" i="11"/>
  <c r="E163" i="1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R157" i="11"/>
  <c r="T157" i="11" s="1"/>
  <c r="Q157" i="11"/>
  <c r="P157" i="11"/>
  <c r="L157" i="11"/>
  <c r="J157" i="11"/>
  <c r="H157" i="11"/>
  <c r="F157" i="11"/>
  <c r="E157" i="11"/>
  <c r="D157" i="11"/>
  <c r="I157" i="11" s="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T150" i="11"/>
  <c r="S150" i="11"/>
  <c r="R150" i="11"/>
  <c r="Q150" i="11"/>
  <c r="P150" i="11"/>
  <c r="O150" i="11"/>
  <c r="L150" i="11"/>
  <c r="J150" i="11"/>
  <c r="H150" i="11"/>
  <c r="G150" i="11"/>
  <c r="F150" i="11"/>
  <c r="E150" i="11"/>
  <c r="D150" i="11"/>
  <c r="I150" i="11" s="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S144" i="11"/>
  <c r="R144" i="11"/>
  <c r="T144" i="11" s="1"/>
  <c r="Q144" i="11"/>
  <c r="P144" i="11"/>
  <c r="U144" i="11" s="1"/>
  <c r="N144" i="11"/>
  <c r="L144" i="11"/>
  <c r="J144" i="11"/>
  <c r="H144" i="11"/>
  <c r="F144" i="11"/>
  <c r="E144" i="11"/>
  <c r="O144" i="11" s="1"/>
  <c r="D144" i="11"/>
  <c r="G144" i="11" s="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T137" i="11" s="1"/>
  <c r="Q137" i="11"/>
  <c r="P137" i="11"/>
  <c r="U137" i="11" s="1"/>
  <c r="L137" i="11"/>
  <c r="K137" i="11"/>
  <c r="J137" i="11"/>
  <c r="H137" i="11"/>
  <c r="F137" i="11"/>
  <c r="E137" i="11"/>
  <c r="D137" i="11"/>
  <c r="I137" i="11" s="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S132" i="11"/>
  <c r="R132" i="11"/>
  <c r="T132" i="11" s="1"/>
  <c r="Q132" i="11"/>
  <c r="P132" i="11"/>
  <c r="U132" i="11" s="1"/>
  <c r="L132" i="11"/>
  <c r="J132" i="11"/>
  <c r="H132" i="11"/>
  <c r="F132" i="11"/>
  <c r="E132" i="11"/>
  <c r="D132" i="1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T126" i="11" s="1"/>
  <c r="Q126" i="11"/>
  <c r="P126" i="11"/>
  <c r="U126" i="11" s="1"/>
  <c r="L126" i="11"/>
  <c r="J126" i="11"/>
  <c r="H126" i="11"/>
  <c r="F126" i="11"/>
  <c r="E126" i="11"/>
  <c r="D126" i="11"/>
  <c r="I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T121" i="11" s="1"/>
  <c r="Q121" i="11"/>
  <c r="P121" i="11"/>
  <c r="L121" i="11"/>
  <c r="J121" i="11"/>
  <c r="N121" i="11" s="1"/>
  <c r="H121" i="11"/>
  <c r="F121" i="11"/>
  <c r="E121" i="11"/>
  <c r="D121" i="11"/>
  <c r="G121" i="11" s="1"/>
  <c r="U120" i="11"/>
  <c r="T120" i="11"/>
  <c r="N120" i="11"/>
  <c r="O120" i="11" s="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N117" i="11"/>
  <c r="O117" i="11" s="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T112" i="11" s="1"/>
  <c r="Q112" i="11"/>
  <c r="P112" i="11"/>
  <c r="L112" i="11"/>
  <c r="J112" i="11"/>
  <c r="H112" i="11"/>
  <c r="F112" i="11"/>
  <c r="E112" i="11"/>
  <c r="D112" i="1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Q106" i="11"/>
  <c r="P106" i="11"/>
  <c r="M106" i="11"/>
  <c r="L106" i="11"/>
  <c r="J106" i="11"/>
  <c r="U106" i="11" s="1"/>
  <c r="H106" i="11"/>
  <c r="N106" i="11" s="1"/>
  <c r="F106" i="11"/>
  <c r="E106" i="11"/>
  <c r="D106" i="11"/>
  <c r="U105" i="11"/>
  <c r="T105" i="11"/>
  <c r="N105" i="11"/>
  <c r="O105" i="11" s="1"/>
  <c r="M105" i="11"/>
  <c r="K105" i="11"/>
  <c r="I105" i="11"/>
  <c r="G105" i="11"/>
  <c r="S102" i="11"/>
  <c r="R102" i="11"/>
  <c r="T102" i="11" s="1"/>
  <c r="Q102" i="11"/>
  <c r="P102" i="11"/>
  <c r="L102" i="11"/>
  <c r="J102" i="11"/>
  <c r="K102" i="11" s="1"/>
  <c r="H102" i="11"/>
  <c r="F102" i="11"/>
  <c r="E102" i="11"/>
  <c r="D102" i="11"/>
  <c r="G102" i="11" s="1"/>
  <c r="S101" i="11"/>
  <c r="R101" i="11"/>
  <c r="T101" i="11" s="1"/>
  <c r="Q101" i="11"/>
  <c r="P101" i="11"/>
  <c r="U101" i="11" s="1"/>
  <c r="L101" i="11"/>
  <c r="J101" i="11"/>
  <c r="H101" i="11"/>
  <c r="F101" i="11"/>
  <c r="N101" i="11" s="1"/>
  <c r="E101" i="11"/>
  <c r="D101" i="11"/>
  <c r="U100" i="11"/>
  <c r="T100" i="11"/>
  <c r="O100" i="11"/>
  <c r="N100" i="11"/>
  <c r="M100" i="11"/>
  <c r="K100" i="11"/>
  <c r="I100" i="11"/>
  <c r="G100" i="11"/>
  <c r="U99" i="11"/>
  <c r="T99" i="11"/>
  <c r="N99" i="11"/>
  <c r="O99" i="11" s="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S96" i="11"/>
  <c r="R96" i="11"/>
  <c r="T96" i="11" s="1"/>
  <c r="Q96" i="11"/>
  <c r="P96" i="11"/>
  <c r="L96" i="11"/>
  <c r="J96" i="11"/>
  <c r="K96" i="11" s="1"/>
  <c r="H96" i="11"/>
  <c r="F96" i="11"/>
  <c r="N96" i="11" s="1"/>
  <c r="O96" i="11" s="1"/>
  <c r="E96" i="1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O92" i="11"/>
  <c r="N92" i="11"/>
  <c r="M92" i="11"/>
  <c r="K92" i="11"/>
  <c r="I92" i="11"/>
  <c r="G92" i="11"/>
  <c r="U91" i="11"/>
  <c r="S91" i="11"/>
  <c r="R91" i="11"/>
  <c r="T91" i="11" s="1"/>
  <c r="Q91" i="11"/>
  <c r="P91" i="11"/>
  <c r="L91" i="11"/>
  <c r="J91" i="11"/>
  <c r="H91" i="11"/>
  <c r="F91" i="11"/>
  <c r="N91" i="11" s="1"/>
  <c r="E91" i="1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T85" i="11" s="1"/>
  <c r="R85" i="11"/>
  <c r="Q85" i="11"/>
  <c r="P85" i="11"/>
  <c r="L85" i="11"/>
  <c r="J85" i="11"/>
  <c r="H85" i="11"/>
  <c r="F85" i="11"/>
  <c r="E85" i="11"/>
  <c r="D85" i="11"/>
  <c r="S84" i="11"/>
  <c r="R84" i="11"/>
  <c r="T84" i="11" s="1"/>
  <c r="Q84" i="11"/>
  <c r="P84" i="11"/>
  <c r="U84" i="11" s="1"/>
  <c r="L84" i="11"/>
  <c r="J84" i="11"/>
  <c r="H84" i="11"/>
  <c r="N84" i="11" s="1"/>
  <c r="F84" i="11"/>
  <c r="E84" i="11"/>
  <c r="M84" i="11" s="1"/>
  <c r="D84" i="11"/>
  <c r="G84" i="11" s="1"/>
  <c r="U83" i="11"/>
  <c r="T83" i="11"/>
  <c r="N83" i="11"/>
  <c r="O83" i="11" s="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T78" i="11" s="1"/>
  <c r="R78" i="11"/>
  <c r="Q78" i="11"/>
  <c r="P78" i="11"/>
  <c r="L78" i="11"/>
  <c r="J78" i="11"/>
  <c r="H78" i="11"/>
  <c r="F78" i="11"/>
  <c r="E78" i="1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U70" i="11"/>
  <c r="S70" i="11"/>
  <c r="R70" i="11"/>
  <c r="T70" i="11" s="1"/>
  <c r="Q70" i="11"/>
  <c r="P70" i="11"/>
  <c r="M70" i="11"/>
  <c r="L70" i="11"/>
  <c r="J70" i="11"/>
  <c r="I70" i="11"/>
  <c r="H70" i="11"/>
  <c r="F70" i="11"/>
  <c r="E70" i="11"/>
  <c r="D70" i="11"/>
  <c r="G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T63" i="11"/>
  <c r="S63" i="11"/>
  <c r="R63" i="11"/>
  <c r="Q63" i="11"/>
  <c r="P63" i="11"/>
  <c r="U63" i="11" s="1"/>
  <c r="M63" i="11"/>
  <c r="L63" i="11"/>
  <c r="K63" i="11"/>
  <c r="J63" i="11"/>
  <c r="H63" i="11"/>
  <c r="F63" i="11"/>
  <c r="E63" i="11"/>
  <c r="O63" i="11" s="1"/>
  <c r="D63" i="11"/>
  <c r="I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Q58" i="11"/>
  <c r="P58" i="11"/>
  <c r="U58" i="11" s="1"/>
  <c r="L58" i="11"/>
  <c r="J58" i="11"/>
  <c r="H58" i="11"/>
  <c r="N58" i="11" s="1"/>
  <c r="F58" i="11"/>
  <c r="E58" i="11"/>
  <c r="M58" i="11" s="1"/>
  <c r="D58" i="11"/>
  <c r="U57" i="11"/>
  <c r="T57" i="11"/>
  <c r="O57" i="11"/>
  <c r="N57" i="11"/>
  <c r="M57" i="11"/>
  <c r="K57" i="11"/>
  <c r="I57" i="11"/>
  <c r="G57" i="11"/>
  <c r="S54" i="11"/>
  <c r="R54" i="11"/>
  <c r="Q54" i="11"/>
  <c r="P54" i="11"/>
  <c r="U54" i="11" s="1"/>
  <c r="L54" i="11"/>
  <c r="J54" i="11"/>
  <c r="H54" i="11"/>
  <c r="F54" i="11"/>
  <c r="N54" i="11" s="1"/>
  <c r="E54" i="11"/>
  <c r="K54" i="11" s="1"/>
  <c r="D54" i="11"/>
  <c r="U53" i="11"/>
  <c r="S53" i="11"/>
  <c r="R53" i="11"/>
  <c r="T53" i="11" s="1"/>
  <c r="Q53" i="11"/>
  <c r="P53" i="11"/>
  <c r="L53" i="11"/>
  <c r="J53" i="11"/>
  <c r="H53" i="11"/>
  <c r="G53" i="11"/>
  <c r="F53" i="11"/>
  <c r="E53" i="11"/>
  <c r="K53" i="11" s="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T47" i="11" s="1"/>
  <c r="Q47" i="11"/>
  <c r="P47" i="11"/>
  <c r="U47" i="11" s="1"/>
  <c r="L47" i="11"/>
  <c r="J47" i="11"/>
  <c r="H47" i="11"/>
  <c r="I47" i="11" s="1"/>
  <c r="F47" i="11"/>
  <c r="E47" i="11"/>
  <c r="M47" i="11" s="1"/>
  <c r="D47" i="1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T40" i="11" s="1"/>
  <c r="Q40" i="11"/>
  <c r="P40" i="11"/>
  <c r="U40" i="11" s="1"/>
  <c r="L40" i="11"/>
  <c r="J40" i="11"/>
  <c r="K40" i="11" s="1"/>
  <c r="I40" i="11"/>
  <c r="H40" i="11"/>
  <c r="F40" i="11"/>
  <c r="N40" i="11" s="1"/>
  <c r="E40" i="11"/>
  <c r="D40" i="1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P35" i="11"/>
  <c r="L35" i="11"/>
  <c r="J35" i="11"/>
  <c r="U35" i="11" s="1"/>
  <c r="H35" i="11"/>
  <c r="F35" i="11"/>
  <c r="E35" i="11"/>
  <c r="D35" i="11"/>
  <c r="I35" i="11" s="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T27" i="11"/>
  <c r="S27" i="11"/>
  <c r="R27" i="11"/>
  <c r="Q27" i="11"/>
  <c r="P27" i="11"/>
  <c r="U27" i="11" s="1"/>
  <c r="L27" i="11"/>
  <c r="J27" i="11"/>
  <c r="H27" i="11"/>
  <c r="F27" i="11"/>
  <c r="E27" i="11"/>
  <c r="K27" i="11" s="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Q19" i="11"/>
  <c r="P19" i="11"/>
  <c r="L19" i="11"/>
  <c r="J19" i="11"/>
  <c r="K19" i="11" s="1"/>
  <c r="H19" i="11"/>
  <c r="G19" i="11"/>
  <c r="F19" i="11"/>
  <c r="E19" i="11"/>
  <c r="M19" i="11" s="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N11" i="11"/>
  <c r="O11" i="11" s="1"/>
  <c r="M11" i="11"/>
  <c r="K11" i="11"/>
  <c r="I11" i="11"/>
  <c r="G11" i="11"/>
  <c r="S10" i="11"/>
  <c r="R10" i="11"/>
  <c r="T10" i="11" s="1"/>
  <c r="Q10" i="11"/>
  <c r="P10" i="11"/>
  <c r="L10" i="11"/>
  <c r="J10" i="11"/>
  <c r="H10" i="11"/>
  <c r="F10" i="11"/>
  <c r="E10" i="11"/>
  <c r="D10" i="11"/>
  <c r="G10" i="11" s="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T339" i="10" s="1"/>
  <c r="Q339" i="10"/>
  <c r="P339" i="10"/>
  <c r="U339" i="10" s="1"/>
  <c r="L339" i="10"/>
  <c r="J339" i="10"/>
  <c r="K339" i="10" s="1"/>
  <c r="H339" i="10"/>
  <c r="F339" i="10"/>
  <c r="N339" i="10" s="1"/>
  <c r="E339" i="10"/>
  <c r="D339" i="10"/>
  <c r="I339" i="10" s="1"/>
  <c r="S338" i="10"/>
  <c r="R338" i="10"/>
  <c r="T338" i="10" s="1"/>
  <c r="Q338" i="10"/>
  <c r="P338" i="10"/>
  <c r="L338" i="10"/>
  <c r="J338" i="10"/>
  <c r="H338" i="10"/>
  <c r="F338" i="10"/>
  <c r="E338" i="10"/>
  <c r="K338" i="10" s="1"/>
  <c r="D338" i="10"/>
  <c r="S337" i="10"/>
  <c r="R337" i="10"/>
  <c r="T337" i="10" s="1"/>
  <c r="Q337" i="10"/>
  <c r="P337" i="10"/>
  <c r="U337" i="10" s="1"/>
  <c r="L337" i="10"/>
  <c r="J337" i="10"/>
  <c r="H337" i="10"/>
  <c r="F337" i="10"/>
  <c r="N337" i="10" s="1"/>
  <c r="O337" i="10" s="1"/>
  <c r="E337" i="10"/>
  <c r="M337" i="10" s="1"/>
  <c r="D337" i="10"/>
  <c r="I337" i="10" s="1"/>
  <c r="U336" i="10"/>
  <c r="T336" i="10"/>
  <c r="N336" i="10"/>
  <c r="O336" i="10" s="1"/>
  <c r="M336" i="10"/>
  <c r="K336" i="10"/>
  <c r="I336" i="10"/>
  <c r="G336" i="10"/>
  <c r="U335" i="10"/>
  <c r="T335" i="10"/>
  <c r="O335" i="10"/>
  <c r="N335" i="10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T332" i="10" s="1"/>
  <c r="R332" i="10"/>
  <c r="Q332" i="10"/>
  <c r="P332" i="10"/>
  <c r="U332" i="10" s="1"/>
  <c r="L332" i="10"/>
  <c r="J332" i="10"/>
  <c r="H332" i="10"/>
  <c r="F332" i="10"/>
  <c r="E332" i="10"/>
  <c r="M332" i="10" s="1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L323" i="10"/>
  <c r="J323" i="10"/>
  <c r="H323" i="10"/>
  <c r="F323" i="10"/>
  <c r="E323" i="10"/>
  <c r="D323" i="10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T317" i="10" s="1"/>
  <c r="R317" i="10"/>
  <c r="Q317" i="10"/>
  <c r="P317" i="10"/>
  <c r="U317" i="10" s="1"/>
  <c r="L317" i="10"/>
  <c r="J317" i="10"/>
  <c r="H317" i="10"/>
  <c r="F317" i="10"/>
  <c r="N317" i="10" s="1"/>
  <c r="E317" i="10"/>
  <c r="K317" i="10" s="1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Q310" i="10"/>
  <c r="P310" i="10"/>
  <c r="U310" i="10" s="1"/>
  <c r="L310" i="10"/>
  <c r="J310" i="10"/>
  <c r="H310" i="10"/>
  <c r="F310" i="10"/>
  <c r="E310" i="10"/>
  <c r="D310" i="10"/>
  <c r="U309" i="10"/>
  <c r="T309" i="10"/>
  <c r="O309" i="10"/>
  <c r="N309" i="10"/>
  <c r="M309" i="10"/>
  <c r="K309" i="10"/>
  <c r="I309" i="10"/>
  <c r="G309" i="10"/>
  <c r="U308" i="10"/>
  <c r="T308" i="10"/>
  <c r="O308" i="10"/>
  <c r="N308" i="10"/>
  <c r="M308" i="10"/>
  <c r="K308" i="10"/>
  <c r="I308" i="10"/>
  <c r="G308" i="10"/>
  <c r="U307" i="10"/>
  <c r="T307" i="10"/>
  <c r="O307" i="10"/>
  <c r="N307" i="10"/>
  <c r="M307" i="10"/>
  <c r="K307" i="10"/>
  <c r="I307" i="10"/>
  <c r="G307" i="10"/>
  <c r="U306" i="10"/>
  <c r="T306" i="10"/>
  <c r="O306" i="10"/>
  <c r="N306" i="10"/>
  <c r="M306" i="10"/>
  <c r="K306" i="10"/>
  <c r="I306" i="10"/>
  <c r="G306" i="10"/>
  <c r="U305" i="10"/>
  <c r="T305" i="10"/>
  <c r="O305" i="10"/>
  <c r="N305" i="10"/>
  <c r="M305" i="10"/>
  <c r="K305" i="10"/>
  <c r="I305" i="10"/>
  <c r="G305" i="10"/>
  <c r="U304" i="10"/>
  <c r="T304" i="10"/>
  <c r="O304" i="10"/>
  <c r="N304" i="10"/>
  <c r="M304" i="10"/>
  <c r="K304" i="10"/>
  <c r="I304" i="10"/>
  <c r="G304" i="10"/>
  <c r="S303" i="10"/>
  <c r="R303" i="10"/>
  <c r="Q303" i="10"/>
  <c r="P303" i="10"/>
  <c r="L303" i="10"/>
  <c r="J303" i="10"/>
  <c r="H303" i="10"/>
  <c r="F303" i="10"/>
  <c r="E303" i="10"/>
  <c r="D303" i="10"/>
  <c r="G303" i="10" s="1"/>
  <c r="U302" i="10"/>
  <c r="T302" i="10"/>
  <c r="N302" i="10"/>
  <c r="O302" i="10" s="1"/>
  <c r="M302" i="10"/>
  <c r="K302" i="10"/>
  <c r="I302" i="10"/>
  <c r="G302" i="10"/>
  <c r="S299" i="10"/>
  <c r="R299" i="10"/>
  <c r="Q299" i="10"/>
  <c r="P299" i="10"/>
  <c r="U299" i="10" s="1"/>
  <c r="L299" i="10"/>
  <c r="J299" i="10"/>
  <c r="H299" i="10"/>
  <c r="F299" i="10"/>
  <c r="N299" i="10" s="1"/>
  <c r="E299" i="10"/>
  <c r="O299" i="10" s="1"/>
  <c r="D299" i="10"/>
  <c r="I299" i="10" s="1"/>
  <c r="T298" i="10"/>
  <c r="S298" i="10"/>
  <c r="R298" i="10"/>
  <c r="Q298" i="10"/>
  <c r="P298" i="10"/>
  <c r="L298" i="10"/>
  <c r="J298" i="10"/>
  <c r="H298" i="10"/>
  <c r="F298" i="10"/>
  <c r="N298" i="10" s="1"/>
  <c r="E298" i="10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P292" i="10"/>
  <c r="L292" i="10"/>
  <c r="J292" i="10"/>
  <c r="H292" i="10"/>
  <c r="F292" i="10"/>
  <c r="E292" i="10"/>
  <c r="M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T285" i="10" s="1"/>
  <c r="R285" i="10"/>
  <c r="Q285" i="10"/>
  <c r="P285" i="10"/>
  <c r="L285" i="10"/>
  <c r="J285" i="10"/>
  <c r="H285" i="10"/>
  <c r="F285" i="10"/>
  <c r="E285" i="10"/>
  <c r="K285" i="10" s="1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T275" i="10" s="1"/>
  <c r="Q275" i="10"/>
  <c r="P275" i="10"/>
  <c r="L275" i="10"/>
  <c r="J275" i="10"/>
  <c r="H275" i="10"/>
  <c r="F275" i="10"/>
  <c r="E275" i="10"/>
  <c r="D275" i="10"/>
  <c r="I275" i="10" s="1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T267" i="10"/>
  <c r="S267" i="10"/>
  <c r="R267" i="10"/>
  <c r="Q267" i="10"/>
  <c r="P267" i="10"/>
  <c r="L267" i="10"/>
  <c r="J267" i="10"/>
  <c r="H267" i="10"/>
  <c r="F267" i="10"/>
  <c r="N267" i="10" s="1"/>
  <c r="O267" i="10" s="1"/>
  <c r="E267" i="10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S260" i="10"/>
  <c r="R260" i="10"/>
  <c r="Q260" i="10"/>
  <c r="P260" i="10"/>
  <c r="L260" i="10"/>
  <c r="J260" i="10"/>
  <c r="H260" i="10"/>
  <c r="F260" i="10"/>
  <c r="E260" i="10"/>
  <c r="M260" i="10" s="1"/>
  <c r="D260" i="10"/>
  <c r="S259" i="10"/>
  <c r="R259" i="10"/>
  <c r="T259" i="10" s="1"/>
  <c r="Q259" i="10"/>
  <c r="P259" i="10"/>
  <c r="U259" i="10" s="1"/>
  <c r="L259" i="10"/>
  <c r="J259" i="10"/>
  <c r="H259" i="10"/>
  <c r="F259" i="10"/>
  <c r="N259" i="10" s="1"/>
  <c r="E259" i="10"/>
  <c r="K259" i="10" s="1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R254" i="10"/>
  <c r="T254" i="10" s="1"/>
  <c r="Q254" i="10"/>
  <c r="P254" i="10"/>
  <c r="L254" i="10"/>
  <c r="J254" i="10"/>
  <c r="H254" i="10"/>
  <c r="F254" i="10"/>
  <c r="E254" i="10"/>
  <c r="D254" i="10"/>
  <c r="I254" i="10" s="1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R247" i="10"/>
  <c r="T247" i="10" s="1"/>
  <c r="Q247" i="10"/>
  <c r="P247" i="10"/>
  <c r="U247" i="10" s="1"/>
  <c r="L247" i="10"/>
  <c r="J247" i="10"/>
  <c r="H247" i="10"/>
  <c r="F247" i="10"/>
  <c r="E247" i="10"/>
  <c r="D247" i="10"/>
  <c r="U246" i="10"/>
  <c r="T246" i="10"/>
  <c r="O246" i="10"/>
  <c r="N246" i="10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T240" i="10" s="1"/>
  <c r="Q240" i="10"/>
  <c r="P240" i="10"/>
  <c r="N240" i="10"/>
  <c r="O240" i="10" s="1"/>
  <c r="L240" i="10"/>
  <c r="J240" i="10"/>
  <c r="I240" i="10"/>
  <c r="H240" i="10"/>
  <c r="F240" i="10"/>
  <c r="E240" i="10"/>
  <c r="M240" i="10" s="1"/>
  <c r="D240" i="10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O237" i="10"/>
  <c r="N237" i="10"/>
  <c r="M237" i="10"/>
  <c r="K237" i="10"/>
  <c r="I237" i="10"/>
  <c r="G237" i="10"/>
  <c r="U236" i="10"/>
  <c r="T236" i="10"/>
  <c r="O236" i="10"/>
  <c r="N236" i="10"/>
  <c r="M236" i="10"/>
  <c r="K236" i="10"/>
  <c r="I236" i="10"/>
  <c r="G236" i="10"/>
  <c r="U235" i="10"/>
  <c r="T235" i="10"/>
  <c r="O235" i="10"/>
  <c r="N235" i="10"/>
  <c r="M235" i="10"/>
  <c r="K235" i="10"/>
  <c r="I235" i="10"/>
  <c r="G235" i="10"/>
  <c r="U234" i="10"/>
  <c r="T234" i="10"/>
  <c r="O234" i="10"/>
  <c r="N234" i="10"/>
  <c r="M234" i="10"/>
  <c r="K234" i="10"/>
  <c r="I234" i="10"/>
  <c r="G234" i="10"/>
  <c r="T231" i="10"/>
  <c r="S231" i="10"/>
  <c r="R231" i="10"/>
  <c r="Q231" i="10"/>
  <c r="P231" i="10"/>
  <c r="U231" i="10" s="1"/>
  <c r="L231" i="10"/>
  <c r="K231" i="10"/>
  <c r="J231" i="10"/>
  <c r="H231" i="10"/>
  <c r="F231" i="10"/>
  <c r="E231" i="10"/>
  <c r="D231" i="10"/>
  <c r="G231" i="10" s="1"/>
  <c r="S230" i="10"/>
  <c r="R230" i="10"/>
  <c r="T230" i="10" s="1"/>
  <c r="Q230" i="10"/>
  <c r="P230" i="10"/>
  <c r="L230" i="10"/>
  <c r="J230" i="10"/>
  <c r="U230" i="10" s="1"/>
  <c r="H230" i="10"/>
  <c r="F230" i="10"/>
  <c r="E230" i="10"/>
  <c r="D230" i="10"/>
  <c r="U229" i="10"/>
  <c r="T229" i="10"/>
  <c r="O229" i="10"/>
  <c r="N229" i="10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R224" i="10"/>
  <c r="T224" i="10" s="1"/>
  <c r="Q224" i="10"/>
  <c r="P224" i="10"/>
  <c r="U224" i="10" s="1"/>
  <c r="L224" i="10"/>
  <c r="J224" i="10"/>
  <c r="H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O217" i="10"/>
  <c r="N217" i="10"/>
  <c r="M217" i="10"/>
  <c r="K217" i="10"/>
  <c r="I217" i="10"/>
  <c r="G217" i="10"/>
  <c r="S216" i="10"/>
  <c r="R216" i="10"/>
  <c r="Q216" i="10"/>
  <c r="P216" i="10"/>
  <c r="L216" i="10"/>
  <c r="J216" i="10"/>
  <c r="N216" i="10" s="1"/>
  <c r="O216" i="10" s="1"/>
  <c r="H216" i="10"/>
  <c r="F216" i="10"/>
  <c r="E216" i="10"/>
  <c r="M216" i="10" s="1"/>
  <c r="D216" i="10"/>
  <c r="G216" i="10" s="1"/>
  <c r="U215" i="10"/>
  <c r="T215" i="10"/>
  <c r="O215" i="10"/>
  <c r="N215" i="10"/>
  <c r="M215" i="10"/>
  <c r="K215" i="10"/>
  <c r="I215" i="10"/>
  <c r="G215" i="10"/>
  <c r="U214" i="10"/>
  <c r="T214" i="10"/>
  <c r="O214" i="10"/>
  <c r="N214" i="10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O212" i="10"/>
  <c r="N212" i="10"/>
  <c r="M212" i="10"/>
  <c r="K212" i="10"/>
  <c r="I212" i="10"/>
  <c r="G212" i="10"/>
  <c r="U211" i="10"/>
  <c r="T211" i="10"/>
  <c r="O211" i="10"/>
  <c r="N211" i="10"/>
  <c r="M211" i="10"/>
  <c r="K211" i="10"/>
  <c r="I211" i="10"/>
  <c r="G211" i="10"/>
  <c r="U210" i="10"/>
  <c r="T210" i="10"/>
  <c r="O210" i="10"/>
  <c r="N210" i="10"/>
  <c r="M210" i="10"/>
  <c r="K210" i="10"/>
  <c r="I210" i="10"/>
  <c r="G210" i="10"/>
  <c r="U209" i="10"/>
  <c r="T209" i="10"/>
  <c r="O209" i="10"/>
  <c r="N209" i="10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S205" i="10"/>
  <c r="R205" i="10"/>
  <c r="T205" i="10" s="1"/>
  <c r="Q205" i="10"/>
  <c r="P205" i="10"/>
  <c r="U205" i="10" s="1"/>
  <c r="L205" i="10"/>
  <c r="J205" i="10"/>
  <c r="H205" i="10"/>
  <c r="F205" i="10"/>
  <c r="E205" i="10"/>
  <c r="K205" i="10" s="1"/>
  <c r="D205" i="10"/>
  <c r="G205" i="10" s="1"/>
  <c r="S204" i="10"/>
  <c r="R204" i="10"/>
  <c r="Q204" i="10"/>
  <c r="P204" i="10"/>
  <c r="L204" i="10"/>
  <c r="J204" i="10"/>
  <c r="H204" i="10"/>
  <c r="F204" i="10"/>
  <c r="E204" i="10"/>
  <c r="D204" i="10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R198" i="10"/>
  <c r="T198" i="10" s="1"/>
  <c r="Q198" i="10"/>
  <c r="P198" i="10"/>
  <c r="U198" i="10" s="1"/>
  <c r="L198" i="10"/>
  <c r="J198" i="10"/>
  <c r="H198" i="10"/>
  <c r="F198" i="10"/>
  <c r="E198" i="10"/>
  <c r="K198" i="10" s="1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T191" i="10" s="1"/>
  <c r="Q191" i="10"/>
  <c r="P191" i="10"/>
  <c r="U191" i="10" s="1"/>
  <c r="L191" i="10"/>
  <c r="J191" i="10"/>
  <c r="H191" i="10"/>
  <c r="I191" i="10" s="1"/>
  <c r="F191" i="10"/>
  <c r="E191" i="10"/>
  <c r="M191" i="10" s="1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T185" i="10"/>
  <c r="S185" i="10"/>
  <c r="R185" i="10"/>
  <c r="Q185" i="10"/>
  <c r="P185" i="10"/>
  <c r="U185" i="10" s="1"/>
  <c r="L185" i="10"/>
  <c r="K185" i="10"/>
  <c r="J185" i="10"/>
  <c r="H185" i="10"/>
  <c r="F185" i="10"/>
  <c r="E185" i="10"/>
  <c r="D185" i="10"/>
  <c r="G185" i="10" s="1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Q179" i="10"/>
  <c r="P179" i="10"/>
  <c r="L179" i="10"/>
  <c r="J179" i="10"/>
  <c r="H179" i="10"/>
  <c r="F179" i="10"/>
  <c r="E179" i="10"/>
  <c r="D179" i="10"/>
  <c r="U178" i="10"/>
  <c r="T178" i="10"/>
  <c r="O178" i="10"/>
  <c r="N178" i="10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R170" i="10"/>
  <c r="Q170" i="10"/>
  <c r="P170" i="10"/>
  <c r="L170" i="10"/>
  <c r="J170" i="10"/>
  <c r="H170" i="10"/>
  <c r="F170" i="10"/>
  <c r="E170" i="10"/>
  <c r="K170" i="10" s="1"/>
  <c r="D170" i="10"/>
  <c r="S169" i="10"/>
  <c r="R169" i="10"/>
  <c r="Q169" i="10"/>
  <c r="P169" i="10"/>
  <c r="U169" i="10" s="1"/>
  <c r="L169" i="10"/>
  <c r="J169" i="10"/>
  <c r="I169" i="10"/>
  <c r="H169" i="10"/>
  <c r="F169" i="10"/>
  <c r="G169" i="10" s="1"/>
  <c r="E169" i="10"/>
  <c r="D169" i="10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T163" i="10" s="1"/>
  <c r="R163" i="10"/>
  <c r="Q163" i="10"/>
  <c r="P163" i="10"/>
  <c r="L163" i="10"/>
  <c r="J163" i="10"/>
  <c r="H163" i="10"/>
  <c r="F163" i="10"/>
  <c r="E163" i="10"/>
  <c r="D163" i="10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T157" i="10" s="1"/>
  <c r="Q157" i="10"/>
  <c r="P157" i="10"/>
  <c r="L157" i="10"/>
  <c r="J157" i="10"/>
  <c r="K157" i="10" s="1"/>
  <c r="H157" i="10"/>
  <c r="F157" i="10"/>
  <c r="E157" i="10"/>
  <c r="D157" i="10"/>
  <c r="I157" i="10" s="1"/>
  <c r="U156" i="10"/>
  <c r="T156" i="10"/>
  <c r="O156" i="10"/>
  <c r="N156" i="10"/>
  <c r="M156" i="10"/>
  <c r="K156" i="10"/>
  <c r="I156" i="10"/>
  <c r="G156" i="10"/>
  <c r="U155" i="10"/>
  <c r="T155" i="10"/>
  <c r="N155" i="10"/>
  <c r="O155" i="10" s="1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T150" i="10"/>
  <c r="S150" i="10"/>
  <c r="R150" i="10"/>
  <c r="Q150" i="10"/>
  <c r="P150" i="10"/>
  <c r="L150" i="10"/>
  <c r="J150" i="10"/>
  <c r="H150" i="10"/>
  <c r="F150" i="10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Q144" i="10"/>
  <c r="P144" i="10"/>
  <c r="L144" i="10"/>
  <c r="J144" i="10"/>
  <c r="K144" i="10" s="1"/>
  <c r="H144" i="10"/>
  <c r="G144" i="10"/>
  <c r="F144" i="10"/>
  <c r="N144" i="10" s="1"/>
  <c r="O144" i="10" s="1"/>
  <c r="E144" i="10"/>
  <c r="M144" i="10" s="1"/>
  <c r="D144" i="10"/>
  <c r="U143" i="10"/>
  <c r="T143" i="10"/>
  <c r="O143" i="10"/>
  <c r="N143" i="10"/>
  <c r="M143" i="10"/>
  <c r="K143" i="10"/>
  <c r="I143" i="10"/>
  <c r="G143" i="10"/>
  <c r="U142" i="10"/>
  <c r="T142" i="10"/>
  <c r="O142" i="10"/>
  <c r="N142" i="10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R137" i="10"/>
  <c r="Q137" i="10"/>
  <c r="P137" i="10"/>
  <c r="U137" i="10" s="1"/>
  <c r="L137" i="10"/>
  <c r="K137" i="10"/>
  <c r="J137" i="10"/>
  <c r="H137" i="10"/>
  <c r="F137" i="10"/>
  <c r="E137" i="10"/>
  <c r="M137" i="10" s="1"/>
  <c r="D137" i="10"/>
  <c r="G137" i="10" s="1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Q132" i="10"/>
  <c r="P132" i="10"/>
  <c r="L132" i="10"/>
  <c r="J132" i="10"/>
  <c r="N132" i="10" s="1"/>
  <c r="H132" i="10"/>
  <c r="G132" i="10"/>
  <c r="F132" i="10"/>
  <c r="E132" i="10"/>
  <c r="M132" i="10" s="1"/>
  <c r="D132" i="10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T126" i="10" s="1"/>
  <c r="Q126" i="10"/>
  <c r="P126" i="10"/>
  <c r="L126" i="10"/>
  <c r="J126" i="10"/>
  <c r="U126" i="10" s="1"/>
  <c r="I126" i="10"/>
  <c r="H126" i="10"/>
  <c r="F126" i="10"/>
  <c r="N126" i="10" s="1"/>
  <c r="E126" i="10"/>
  <c r="D126" i="10"/>
  <c r="G126" i="10" s="1"/>
  <c r="U125" i="10"/>
  <c r="T125" i="10"/>
  <c r="O125" i="10"/>
  <c r="N125" i="10"/>
  <c r="M125" i="10"/>
  <c r="K125" i="10"/>
  <c r="I125" i="10"/>
  <c r="G125" i="10"/>
  <c r="U124" i="10"/>
  <c r="T124" i="10"/>
  <c r="O124" i="10"/>
  <c r="N124" i="10"/>
  <c r="M124" i="10"/>
  <c r="K124" i="10"/>
  <c r="I124" i="10"/>
  <c r="G124" i="10"/>
  <c r="U123" i="10"/>
  <c r="T123" i="10"/>
  <c r="O123" i="10"/>
  <c r="N123" i="10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U121" i="10"/>
  <c r="S121" i="10"/>
  <c r="R121" i="10"/>
  <c r="T121" i="10" s="1"/>
  <c r="Q121" i="10"/>
  <c r="P121" i="10"/>
  <c r="L121" i="10"/>
  <c r="J121" i="10"/>
  <c r="I121" i="10"/>
  <c r="H121" i="10"/>
  <c r="F121" i="10"/>
  <c r="N121" i="10" s="1"/>
  <c r="E121" i="10"/>
  <c r="D121" i="10"/>
  <c r="U120" i="10"/>
  <c r="T120" i="10"/>
  <c r="N120" i="10"/>
  <c r="O120" i="10" s="1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U112" i="10"/>
  <c r="S112" i="10"/>
  <c r="T112" i="10" s="1"/>
  <c r="R112" i="10"/>
  <c r="Q112" i="10"/>
  <c r="P112" i="10"/>
  <c r="L112" i="10"/>
  <c r="J112" i="10"/>
  <c r="H112" i="10"/>
  <c r="I112" i="10" s="1"/>
  <c r="F112" i="10"/>
  <c r="E112" i="10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T106" i="10" s="1"/>
  <c r="R106" i="10"/>
  <c r="Q106" i="10"/>
  <c r="P106" i="10"/>
  <c r="U106" i="10" s="1"/>
  <c r="L106" i="10"/>
  <c r="J106" i="10"/>
  <c r="H106" i="10"/>
  <c r="G106" i="10"/>
  <c r="F106" i="10"/>
  <c r="E106" i="10"/>
  <c r="D106" i="10"/>
  <c r="U105" i="10"/>
  <c r="T105" i="10"/>
  <c r="N105" i="10"/>
  <c r="O105" i="10" s="1"/>
  <c r="M105" i="10"/>
  <c r="K105" i="10"/>
  <c r="I105" i="10"/>
  <c r="G105" i="10"/>
  <c r="S102" i="10"/>
  <c r="R102" i="10"/>
  <c r="T102" i="10" s="1"/>
  <c r="Q102" i="10"/>
  <c r="P102" i="10"/>
  <c r="L102" i="10"/>
  <c r="J102" i="10"/>
  <c r="H102" i="10"/>
  <c r="F102" i="10"/>
  <c r="N102" i="10" s="1"/>
  <c r="O102" i="10" s="1"/>
  <c r="E102" i="10"/>
  <c r="D102" i="10"/>
  <c r="T101" i="10"/>
  <c r="S101" i="10"/>
  <c r="R101" i="10"/>
  <c r="Q101" i="10"/>
  <c r="P101" i="10"/>
  <c r="L101" i="10"/>
  <c r="J101" i="10"/>
  <c r="H101" i="10"/>
  <c r="F101" i="10"/>
  <c r="E101" i="10"/>
  <c r="D101" i="10"/>
  <c r="G101" i="10" s="1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U96" i="10"/>
  <c r="S96" i="10"/>
  <c r="R96" i="10"/>
  <c r="Q96" i="10"/>
  <c r="P96" i="10"/>
  <c r="L96" i="10"/>
  <c r="J96" i="10"/>
  <c r="I96" i="10"/>
  <c r="H96" i="10"/>
  <c r="F96" i="10"/>
  <c r="G96" i="10" s="1"/>
  <c r="E96" i="10"/>
  <c r="K96" i="10" s="1"/>
  <c r="D96" i="10"/>
  <c r="U95" i="10"/>
  <c r="T95" i="10"/>
  <c r="N95" i="10"/>
  <c r="O95" i="10" s="1"/>
  <c r="M95" i="10"/>
  <c r="K95" i="10"/>
  <c r="I95" i="10"/>
  <c r="G95" i="10"/>
  <c r="U94" i="10"/>
  <c r="T94" i="10"/>
  <c r="N94" i="10"/>
  <c r="O94" i="10" s="1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S91" i="10"/>
  <c r="R91" i="10"/>
  <c r="Q91" i="10"/>
  <c r="P91" i="10"/>
  <c r="L91" i="10"/>
  <c r="J91" i="10"/>
  <c r="U91" i="10" s="1"/>
  <c r="H91" i="10"/>
  <c r="F91" i="10"/>
  <c r="E91" i="10"/>
  <c r="K91" i="10" s="1"/>
  <c r="D91" i="10"/>
  <c r="G91" i="10" s="1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T85" i="10" s="1"/>
  <c r="Q85" i="10"/>
  <c r="P85" i="10"/>
  <c r="L85" i="10"/>
  <c r="J85" i="10"/>
  <c r="I85" i="10"/>
  <c r="H85" i="10"/>
  <c r="F85" i="10"/>
  <c r="N85" i="10" s="1"/>
  <c r="E85" i="10"/>
  <c r="D85" i="10"/>
  <c r="G85" i="10" s="1"/>
  <c r="U84" i="10"/>
  <c r="S84" i="10"/>
  <c r="T84" i="10" s="1"/>
  <c r="R84" i="10"/>
  <c r="Q84" i="10"/>
  <c r="P84" i="10"/>
  <c r="L84" i="10"/>
  <c r="J84" i="10"/>
  <c r="I84" i="10"/>
  <c r="H84" i="10"/>
  <c r="F84" i="10"/>
  <c r="N84" i="10" s="1"/>
  <c r="E84" i="10"/>
  <c r="D84" i="10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U78" i="10"/>
  <c r="S78" i="10"/>
  <c r="T78" i="10" s="1"/>
  <c r="R78" i="10"/>
  <c r="Q78" i="10"/>
  <c r="P78" i="10"/>
  <c r="L78" i="10"/>
  <c r="K78" i="10"/>
  <c r="J78" i="10"/>
  <c r="H78" i="10"/>
  <c r="F78" i="10"/>
  <c r="E78" i="10"/>
  <c r="D78" i="10"/>
  <c r="I78" i="10" s="1"/>
  <c r="U77" i="10"/>
  <c r="T77" i="10"/>
  <c r="O77" i="10"/>
  <c r="N77" i="10"/>
  <c r="M77" i="10"/>
  <c r="K77" i="10"/>
  <c r="I77" i="10"/>
  <c r="G77" i="10"/>
  <c r="U76" i="10"/>
  <c r="T76" i="10"/>
  <c r="O76" i="10"/>
  <c r="N76" i="10"/>
  <c r="M76" i="10"/>
  <c r="K76" i="10"/>
  <c r="I76" i="10"/>
  <c r="G76" i="10"/>
  <c r="U75" i="10"/>
  <c r="T75" i="10"/>
  <c r="O75" i="10"/>
  <c r="N75" i="10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O71" i="10"/>
  <c r="N71" i="10"/>
  <c r="M71" i="10"/>
  <c r="K71" i="10"/>
  <c r="I71" i="10"/>
  <c r="G71" i="10"/>
  <c r="S70" i="10"/>
  <c r="T70" i="10" s="1"/>
  <c r="R70" i="10"/>
  <c r="Q70" i="10"/>
  <c r="P70" i="10"/>
  <c r="U70" i="10" s="1"/>
  <c r="L70" i="10"/>
  <c r="J70" i="10"/>
  <c r="H70" i="10"/>
  <c r="I70" i="10" s="1"/>
  <c r="F70" i="10"/>
  <c r="G70" i="10" s="1"/>
  <c r="E70" i="10"/>
  <c r="K70" i="10" s="1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N67" i="10"/>
  <c r="O67" i="10" s="1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O64" i="10"/>
  <c r="N64" i="10"/>
  <c r="M64" i="10"/>
  <c r="K64" i="10"/>
  <c r="I64" i="10"/>
  <c r="G64" i="10"/>
  <c r="S63" i="10"/>
  <c r="R63" i="10"/>
  <c r="T63" i="10" s="1"/>
  <c r="Q63" i="10"/>
  <c r="P63" i="10"/>
  <c r="U63" i="10" s="1"/>
  <c r="L63" i="10"/>
  <c r="K63" i="10"/>
  <c r="J63" i="10"/>
  <c r="I63" i="10"/>
  <c r="H63" i="10"/>
  <c r="G63" i="10"/>
  <c r="F63" i="10"/>
  <c r="N63" i="10" s="1"/>
  <c r="E63" i="10"/>
  <c r="M63" i="10" s="1"/>
  <c r="D63" i="10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U58" i="10"/>
  <c r="S58" i="10"/>
  <c r="R58" i="10"/>
  <c r="Q58" i="10"/>
  <c r="P58" i="10"/>
  <c r="L58" i="10"/>
  <c r="J58" i="10"/>
  <c r="I58" i="10"/>
  <c r="H58" i="10"/>
  <c r="F58" i="10"/>
  <c r="N58" i="10" s="1"/>
  <c r="E58" i="10"/>
  <c r="D58" i="10"/>
  <c r="U57" i="10"/>
  <c r="T57" i="10"/>
  <c r="N57" i="10"/>
  <c r="O57" i="10" s="1"/>
  <c r="M57" i="10"/>
  <c r="K57" i="10"/>
  <c r="I57" i="10"/>
  <c r="G57" i="10"/>
  <c r="S54" i="10"/>
  <c r="R54" i="10"/>
  <c r="Q54" i="10"/>
  <c r="P54" i="10"/>
  <c r="L54" i="10"/>
  <c r="J54" i="10"/>
  <c r="U54" i="10" s="1"/>
  <c r="H54" i="10"/>
  <c r="F54" i="10"/>
  <c r="E54" i="10"/>
  <c r="D54" i="10"/>
  <c r="I54" i="10" s="1"/>
  <c r="S53" i="10"/>
  <c r="T53" i="10" s="1"/>
  <c r="R53" i="10"/>
  <c r="Q53" i="10"/>
  <c r="P53" i="10"/>
  <c r="U53" i="10" s="1"/>
  <c r="L53" i="10"/>
  <c r="J53" i="10"/>
  <c r="H53" i="10"/>
  <c r="I53" i="10" s="1"/>
  <c r="F53" i="10"/>
  <c r="E53" i="10"/>
  <c r="K53" i="10" s="1"/>
  <c r="D53" i="10"/>
  <c r="U52" i="10"/>
  <c r="T52" i="10"/>
  <c r="O52" i="10"/>
  <c r="N52" i="10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T47" i="10" s="1"/>
  <c r="Q47" i="10"/>
  <c r="P47" i="10"/>
  <c r="L47" i="10"/>
  <c r="J47" i="10"/>
  <c r="K47" i="10" s="1"/>
  <c r="H47" i="10"/>
  <c r="G47" i="10"/>
  <c r="F47" i="10"/>
  <c r="E47" i="10"/>
  <c r="M47" i="10" s="1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N41" i="10"/>
  <c r="O41" i="10" s="1"/>
  <c r="M41" i="10"/>
  <c r="K41" i="10"/>
  <c r="I41" i="10"/>
  <c r="G41" i="10"/>
  <c r="U40" i="10"/>
  <c r="S40" i="10"/>
  <c r="R40" i="10"/>
  <c r="T40" i="10" s="1"/>
  <c r="Q40" i="10"/>
  <c r="P40" i="10"/>
  <c r="L40" i="10"/>
  <c r="J40" i="10"/>
  <c r="I40" i="10"/>
  <c r="H40" i="10"/>
  <c r="F40" i="10"/>
  <c r="N40" i="10" s="1"/>
  <c r="E40" i="10"/>
  <c r="D40" i="10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N36" i="10"/>
  <c r="O36" i="10" s="1"/>
  <c r="M36" i="10"/>
  <c r="K36" i="10"/>
  <c r="I36" i="10"/>
  <c r="G36" i="10"/>
  <c r="S35" i="10"/>
  <c r="R35" i="10"/>
  <c r="Q35" i="10"/>
  <c r="P35" i="10"/>
  <c r="L35" i="10"/>
  <c r="J35" i="10"/>
  <c r="U35" i="10" s="1"/>
  <c r="H35" i="10"/>
  <c r="F35" i="10"/>
  <c r="E35" i="10"/>
  <c r="D35" i="10"/>
  <c r="I35" i="10" s="1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O32" i="10"/>
  <c r="N32" i="10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S27" i="10"/>
  <c r="T27" i="10" s="1"/>
  <c r="R27" i="10"/>
  <c r="Q27" i="10"/>
  <c r="P27" i="10"/>
  <c r="U27" i="10" s="1"/>
  <c r="L27" i="10"/>
  <c r="J27" i="10"/>
  <c r="H27" i="10"/>
  <c r="I27" i="10" s="1"/>
  <c r="F27" i="10"/>
  <c r="E27" i="10"/>
  <c r="K27" i="10" s="1"/>
  <c r="D27" i="10"/>
  <c r="U26" i="10"/>
  <c r="T26" i="10"/>
  <c r="O26" i="10"/>
  <c r="N26" i="10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T19" i="10" s="1"/>
  <c r="Q19" i="10"/>
  <c r="P19" i="10"/>
  <c r="L19" i="10"/>
  <c r="J19" i="10"/>
  <c r="H19" i="10"/>
  <c r="F19" i="10"/>
  <c r="E19" i="10"/>
  <c r="D19" i="10"/>
  <c r="G19" i="10" s="1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O15" i="10"/>
  <c r="N15" i="10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U10" i="10"/>
  <c r="S10" i="10"/>
  <c r="R10" i="10"/>
  <c r="T10" i="10" s="1"/>
  <c r="Q10" i="10"/>
  <c r="P10" i="10"/>
  <c r="L10" i="10"/>
  <c r="J10" i="10"/>
  <c r="I10" i="10"/>
  <c r="H10" i="10"/>
  <c r="F10" i="10"/>
  <c r="N10" i="10" s="1"/>
  <c r="E10" i="10"/>
  <c r="D10" i="10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T339" i="9" s="1"/>
  <c r="Q339" i="9"/>
  <c r="P339" i="9"/>
  <c r="U339" i="9" s="1"/>
  <c r="L339" i="9"/>
  <c r="J339" i="9"/>
  <c r="K339" i="9" s="1"/>
  <c r="H339" i="9"/>
  <c r="F339" i="9"/>
  <c r="E339" i="9"/>
  <c r="D339" i="9"/>
  <c r="G339" i="9" s="1"/>
  <c r="S338" i="9"/>
  <c r="R338" i="9"/>
  <c r="T338" i="9" s="1"/>
  <c r="Q338" i="9"/>
  <c r="P338" i="9"/>
  <c r="L338" i="9"/>
  <c r="J338" i="9"/>
  <c r="H338" i="9"/>
  <c r="F338" i="9"/>
  <c r="N338" i="9" s="1"/>
  <c r="E338" i="9"/>
  <c r="D338" i="9"/>
  <c r="I338" i="9" s="1"/>
  <c r="S337" i="9"/>
  <c r="R337" i="9"/>
  <c r="T337" i="9" s="1"/>
  <c r="Q337" i="9"/>
  <c r="P337" i="9"/>
  <c r="U337" i="9" s="1"/>
  <c r="L337" i="9"/>
  <c r="J337" i="9"/>
  <c r="H337" i="9"/>
  <c r="F337" i="9"/>
  <c r="E337" i="9"/>
  <c r="K337" i="9" s="1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T332" i="9" s="1"/>
  <c r="Q332" i="9"/>
  <c r="P332" i="9"/>
  <c r="L332" i="9"/>
  <c r="J332" i="9"/>
  <c r="K332" i="9" s="1"/>
  <c r="H332" i="9"/>
  <c r="F332" i="9"/>
  <c r="G332" i="9" s="1"/>
  <c r="E332" i="9"/>
  <c r="D332" i="9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T323" i="9" s="1"/>
  <c r="Q323" i="9"/>
  <c r="P323" i="9"/>
  <c r="L323" i="9"/>
  <c r="J323" i="9"/>
  <c r="K323" i="9" s="1"/>
  <c r="H323" i="9"/>
  <c r="F323" i="9"/>
  <c r="E323" i="9"/>
  <c r="D323" i="9"/>
  <c r="G323" i="9" s="1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Q317" i="9"/>
  <c r="P317" i="9"/>
  <c r="L317" i="9"/>
  <c r="K317" i="9"/>
  <c r="J317" i="9"/>
  <c r="H317" i="9"/>
  <c r="F317" i="9"/>
  <c r="E317" i="9"/>
  <c r="D317" i="9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U310" i="9"/>
  <c r="S310" i="9"/>
  <c r="R310" i="9"/>
  <c r="T310" i="9" s="1"/>
  <c r="Q310" i="9"/>
  <c r="P310" i="9"/>
  <c r="L310" i="9"/>
  <c r="J310" i="9"/>
  <c r="H310" i="9"/>
  <c r="F310" i="9"/>
  <c r="E310" i="9"/>
  <c r="K310" i="9" s="1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P303" i="9"/>
  <c r="U303" i="9" s="1"/>
  <c r="L303" i="9"/>
  <c r="J303" i="9"/>
  <c r="H303" i="9"/>
  <c r="G303" i="9"/>
  <c r="F303" i="9"/>
  <c r="E303" i="9"/>
  <c r="M303" i="9" s="1"/>
  <c r="D303" i="9"/>
  <c r="I303" i="9" s="1"/>
  <c r="U302" i="9"/>
  <c r="T302" i="9"/>
  <c r="N302" i="9"/>
  <c r="O302" i="9" s="1"/>
  <c r="M302" i="9"/>
  <c r="K302" i="9"/>
  <c r="I302" i="9"/>
  <c r="G302" i="9"/>
  <c r="S299" i="9"/>
  <c r="T299" i="9" s="1"/>
  <c r="R299" i="9"/>
  <c r="Q299" i="9"/>
  <c r="P299" i="9"/>
  <c r="U299" i="9" s="1"/>
  <c r="L299" i="9"/>
  <c r="J299" i="9"/>
  <c r="H299" i="9"/>
  <c r="F299" i="9"/>
  <c r="E299" i="9"/>
  <c r="D299" i="9"/>
  <c r="S298" i="9"/>
  <c r="R298" i="9"/>
  <c r="Q298" i="9"/>
  <c r="P298" i="9"/>
  <c r="L298" i="9"/>
  <c r="K298" i="9"/>
  <c r="J298" i="9"/>
  <c r="U298" i="9" s="1"/>
  <c r="H298" i="9"/>
  <c r="F298" i="9"/>
  <c r="E298" i="9"/>
  <c r="D298" i="9"/>
  <c r="U297" i="9"/>
  <c r="T297" i="9"/>
  <c r="N297" i="9"/>
  <c r="O297" i="9" s="1"/>
  <c r="M297" i="9"/>
  <c r="K297" i="9"/>
  <c r="I297" i="9"/>
  <c r="G297" i="9"/>
  <c r="U296" i="9"/>
  <c r="T296" i="9"/>
  <c r="O296" i="9"/>
  <c r="N296" i="9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U292" i="9"/>
  <c r="S292" i="9"/>
  <c r="R292" i="9"/>
  <c r="Q292" i="9"/>
  <c r="P292" i="9"/>
  <c r="L292" i="9"/>
  <c r="J292" i="9"/>
  <c r="H292" i="9"/>
  <c r="F292" i="9"/>
  <c r="E292" i="9"/>
  <c r="K292" i="9" s="1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N287" i="9"/>
  <c r="O287" i="9" s="1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T285" i="9" s="1"/>
  <c r="Q285" i="9"/>
  <c r="P285" i="9"/>
  <c r="U285" i="9" s="1"/>
  <c r="L285" i="9"/>
  <c r="J285" i="9"/>
  <c r="K285" i="9" s="1"/>
  <c r="H285" i="9"/>
  <c r="F285" i="9"/>
  <c r="E285" i="9"/>
  <c r="D285" i="9"/>
  <c r="I285" i="9" s="1"/>
  <c r="U284" i="9"/>
  <c r="T284" i="9"/>
  <c r="O284" i="9"/>
  <c r="N284" i="9"/>
  <c r="M284" i="9"/>
  <c r="K284" i="9"/>
  <c r="I284" i="9"/>
  <c r="G284" i="9"/>
  <c r="U283" i="9"/>
  <c r="T283" i="9"/>
  <c r="O283" i="9"/>
  <c r="N283" i="9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O281" i="9"/>
  <c r="N281" i="9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O278" i="9"/>
  <c r="N278" i="9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O276" i="9"/>
  <c r="N276" i="9"/>
  <c r="M276" i="9"/>
  <c r="K276" i="9"/>
  <c r="I276" i="9"/>
  <c r="G276" i="9"/>
  <c r="T275" i="9"/>
  <c r="S275" i="9"/>
  <c r="R275" i="9"/>
  <c r="Q275" i="9"/>
  <c r="P275" i="9"/>
  <c r="L275" i="9"/>
  <c r="J275" i="9"/>
  <c r="H275" i="9"/>
  <c r="I275" i="9" s="1"/>
  <c r="F275" i="9"/>
  <c r="E275" i="9"/>
  <c r="D275" i="9"/>
  <c r="G275" i="9" s="1"/>
  <c r="U274" i="9"/>
  <c r="T274" i="9"/>
  <c r="O274" i="9"/>
  <c r="N274" i="9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O268" i="9"/>
  <c r="N268" i="9"/>
  <c r="M268" i="9"/>
  <c r="K268" i="9"/>
  <c r="I268" i="9"/>
  <c r="G268" i="9"/>
  <c r="S267" i="9"/>
  <c r="R267" i="9"/>
  <c r="Q267" i="9"/>
  <c r="P267" i="9"/>
  <c r="L267" i="9"/>
  <c r="K267" i="9"/>
  <c r="J267" i="9"/>
  <c r="H267" i="9"/>
  <c r="F267" i="9"/>
  <c r="N267" i="9" s="1"/>
  <c r="E267" i="9"/>
  <c r="D267" i="9"/>
  <c r="I267" i="9" s="1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T260" i="9" s="1"/>
  <c r="Q260" i="9"/>
  <c r="P260" i="9"/>
  <c r="U260" i="9" s="1"/>
  <c r="L260" i="9"/>
  <c r="J260" i="9"/>
  <c r="H260" i="9"/>
  <c r="F260" i="9"/>
  <c r="N260" i="9" s="1"/>
  <c r="E260" i="9"/>
  <c r="D260" i="9"/>
  <c r="I260" i="9" s="1"/>
  <c r="S259" i="9"/>
  <c r="R259" i="9"/>
  <c r="T259" i="9" s="1"/>
  <c r="Q259" i="9"/>
  <c r="P259" i="9"/>
  <c r="L259" i="9"/>
  <c r="J259" i="9"/>
  <c r="K259" i="9" s="1"/>
  <c r="H259" i="9"/>
  <c r="G259" i="9"/>
  <c r="F259" i="9"/>
  <c r="N259" i="9" s="1"/>
  <c r="O259" i="9" s="1"/>
  <c r="E259" i="9"/>
  <c r="D259" i="9"/>
  <c r="I259" i="9" s="1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T254" i="9"/>
  <c r="S254" i="9"/>
  <c r="R254" i="9"/>
  <c r="Q254" i="9"/>
  <c r="P254" i="9"/>
  <c r="U254" i="9" s="1"/>
  <c r="L254" i="9"/>
  <c r="J254" i="9"/>
  <c r="H254" i="9"/>
  <c r="F254" i="9"/>
  <c r="E254" i="9"/>
  <c r="D254" i="9"/>
  <c r="G254" i="9" s="1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N251" i="9"/>
  <c r="O251" i="9" s="1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Q247" i="9"/>
  <c r="P247" i="9"/>
  <c r="L247" i="9"/>
  <c r="J247" i="9"/>
  <c r="H247" i="9"/>
  <c r="F247" i="9"/>
  <c r="E247" i="9"/>
  <c r="K247" i="9" s="1"/>
  <c r="D247" i="9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T240" i="9"/>
  <c r="S240" i="9"/>
  <c r="R240" i="9"/>
  <c r="Q240" i="9"/>
  <c r="P240" i="9"/>
  <c r="U240" i="9" s="1"/>
  <c r="M240" i="9"/>
  <c r="L240" i="9"/>
  <c r="J240" i="9"/>
  <c r="H240" i="9"/>
  <c r="F240" i="9"/>
  <c r="E240" i="9"/>
  <c r="D240" i="9"/>
  <c r="U239" i="9"/>
  <c r="T239" i="9"/>
  <c r="O239" i="9"/>
  <c r="N239" i="9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N234" i="9"/>
  <c r="O234" i="9" s="1"/>
  <c r="M234" i="9"/>
  <c r="K234" i="9"/>
  <c r="I234" i="9"/>
  <c r="G234" i="9"/>
  <c r="S231" i="9"/>
  <c r="R231" i="9"/>
  <c r="T231" i="9" s="1"/>
  <c r="Q231" i="9"/>
  <c r="P231" i="9"/>
  <c r="L231" i="9"/>
  <c r="J231" i="9"/>
  <c r="K231" i="9" s="1"/>
  <c r="H231" i="9"/>
  <c r="G231" i="9"/>
  <c r="F231" i="9"/>
  <c r="E231" i="9"/>
  <c r="D231" i="9"/>
  <c r="T230" i="9"/>
  <c r="S230" i="9"/>
  <c r="R230" i="9"/>
  <c r="Q230" i="9"/>
  <c r="P230" i="9"/>
  <c r="U230" i="9" s="1"/>
  <c r="L230" i="9"/>
  <c r="J230" i="9"/>
  <c r="H230" i="9"/>
  <c r="F230" i="9"/>
  <c r="E230" i="9"/>
  <c r="D230" i="9"/>
  <c r="U229" i="9"/>
  <c r="T229" i="9"/>
  <c r="O229" i="9"/>
  <c r="N229" i="9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T224" i="9" s="1"/>
  <c r="Q224" i="9"/>
  <c r="P224" i="9"/>
  <c r="L224" i="9"/>
  <c r="J224" i="9"/>
  <c r="H224" i="9"/>
  <c r="F224" i="9"/>
  <c r="N224" i="9" s="1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U216" i="9"/>
  <c r="S216" i="9"/>
  <c r="R216" i="9"/>
  <c r="T216" i="9" s="1"/>
  <c r="Q216" i="9"/>
  <c r="P216" i="9"/>
  <c r="L216" i="9"/>
  <c r="J216" i="9"/>
  <c r="H216" i="9"/>
  <c r="F216" i="9"/>
  <c r="E216" i="9"/>
  <c r="D216" i="9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S205" i="9"/>
  <c r="T205" i="9" s="1"/>
  <c r="R205" i="9"/>
  <c r="Q205" i="9"/>
  <c r="P205" i="9"/>
  <c r="L205" i="9"/>
  <c r="J205" i="9"/>
  <c r="H205" i="9"/>
  <c r="F205" i="9"/>
  <c r="N205" i="9" s="1"/>
  <c r="O205" i="9" s="1"/>
  <c r="E205" i="9"/>
  <c r="M205" i="9" s="1"/>
  <c r="D205" i="9"/>
  <c r="S204" i="9"/>
  <c r="R204" i="9"/>
  <c r="Q204" i="9"/>
  <c r="P204" i="9"/>
  <c r="L204" i="9"/>
  <c r="K204" i="9"/>
  <c r="J204" i="9"/>
  <c r="I204" i="9"/>
  <c r="H204" i="9"/>
  <c r="F204" i="9"/>
  <c r="E204" i="9"/>
  <c r="D204" i="9"/>
  <c r="G204" i="9" s="1"/>
  <c r="U203" i="9"/>
  <c r="T203" i="9"/>
  <c r="O203" i="9"/>
  <c r="N203" i="9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Q198" i="9"/>
  <c r="P198" i="9"/>
  <c r="U198" i="9" s="1"/>
  <c r="L198" i="9"/>
  <c r="M198" i="9" s="1"/>
  <c r="J198" i="9"/>
  <c r="K198" i="9" s="1"/>
  <c r="H198" i="9"/>
  <c r="F198" i="9"/>
  <c r="N198" i="9" s="1"/>
  <c r="E198" i="9"/>
  <c r="D198" i="9"/>
  <c r="U197" i="9"/>
  <c r="T197" i="9"/>
  <c r="N197" i="9"/>
  <c r="O197" i="9" s="1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T191" i="9" s="1"/>
  <c r="Q191" i="9"/>
  <c r="P191" i="9"/>
  <c r="U191" i="9" s="1"/>
  <c r="L191" i="9"/>
  <c r="M191" i="9" s="1"/>
  <c r="J191" i="9"/>
  <c r="H191" i="9"/>
  <c r="F191" i="9"/>
  <c r="E191" i="9"/>
  <c r="D191" i="9"/>
  <c r="G191" i="9" s="1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T185" i="9" s="1"/>
  <c r="Q185" i="9"/>
  <c r="P185" i="9"/>
  <c r="U185" i="9" s="1"/>
  <c r="L185" i="9"/>
  <c r="K185" i="9"/>
  <c r="J185" i="9"/>
  <c r="H185" i="9"/>
  <c r="F185" i="9"/>
  <c r="E185" i="9"/>
  <c r="D185" i="9"/>
  <c r="I185" i="9" s="1"/>
  <c r="U184" i="9"/>
  <c r="T184" i="9"/>
  <c r="O184" i="9"/>
  <c r="N184" i="9"/>
  <c r="M184" i="9"/>
  <c r="K184" i="9"/>
  <c r="I184" i="9"/>
  <c r="G184" i="9"/>
  <c r="U183" i="9"/>
  <c r="T183" i="9"/>
  <c r="O183" i="9"/>
  <c r="N183" i="9"/>
  <c r="M183" i="9"/>
  <c r="K183" i="9"/>
  <c r="I183" i="9"/>
  <c r="G183" i="9"/>
  <c r="U182" i="9"/>
  <c r="T182" i="9"/>
  <c r="O182" i="9"/>
  <c r="N182" i="9"/>
  <c r="M182" i="9"/>
  <c r="K182" i="9"/>
  <c r="I182" i="9"/>
  <c r="G182" i="9"/>
  <c r="U181" i="9"/>
  <c r="T181" i="9"/>
  <c r="O181" i="9"/>
  <c r="N181" i="9"/>
  <c r="M181" i="9"/>
  <c r="K181" i="9"/>
  <c r="I181" i="9"/>
  <c r="G181" i="9"/>
  <c r="U180" i="9"/>
  <c r="T180" i="9"/>
  <c r="O180" i="9"/>
  <c r="N180" i="9"/>
  <c r="M180" i="9"/>
  <c r="K180" i="9"/>
  <c r="I180" i="9"/>
  <c r="G180" i="9"/>
  <c r="S179" i="9"/>
  <c r="R179" i="9"/>
  <c r="Q179" i="9"/>
  <c r="P179" i="9"/>
  <c r="M179" i="9"/>
  <c r="L179" i="9"/>
  <c r="J179" i="9"/>
  <c r="H179" i="9"/>
  <c r="F179" i="9"/>
  <c r="N179" i="9" s="1"/>
  <c r="E179" i="9"/>
  <c r="D179" i="9"/>
  <c r="U178" i="9"/>
  <c r="T178" i="9"/>
  <c r="O178" i="9"/>
  <c r="N178" i="9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T170" i="9" s="1"/>
  <c r="Q170" i="9"/>
  <c r="P170" i="9"/>
  <c r="U170" i="9" s="1"/>
  <c r="L170" i="9"/>
  <c r="K170" i="9"/>
  <c r="J170" i="9"/>
  <c r="H170" i="9"/>
  <c r="F170" i="9"/>
  <c r="E170" i="9"/>
  <c r="D170" i="9"/>
  <c r="G170" i="9" s="1"/>
  <c r="S169" i="9"/>
  <c r="R169" i="9"/>
  <c r="T169" i="9" s="1"/>
  <c r="Q169" i="9"/>
  <c r="P169" i="9"/>
  <c r="L169" i="9"/>
  <c r="J169" i="9"/>
  <c r="H169" i="9"/>
  <c r="I169" i="9" s="1"/>
  <c r="F169" i="9"/>
  <c r="E169" i="9"/>
  <c r="K169" i="9" s="1"/>
  <c r="D169" i="9"/>
  <c r="U168" i="9"/>
  <c r="T168" i="9"/>
  <c r="O168" i="9"/>
  <c r="N168" i="9"/>
  <c r="M168" i="9"/>
  <c r="K168" i="9"/>
  <c r="I168" i="9"/>
  <c r="G168" i="9"/>
  <c r="U167" i="9"/>
  <c r="T167" i="9"/>
  <c r="O167" i="9"/>
  <c r="N167" i="9"/>
  <c r="M167" i="9"/>
  <c r="K167" i="9"/>
  <c r="I167" i="9"/>
  <c r="G167" i="9"/>
  <c r="U166" i="9"/>
  <c r="T166" i="9"/>
  <c r="O166" i="9"/>
  <c r="N166" i="9"/>
  <c r="M166" i="9"/>
  <c r="K166" i="9"/>
  <c r="I166" i="9"/>
  <c r="G166" i="9"/>
  <c r="U165" i="9"/>
  <c r="T165" i="9"/>
  <c r="O165" i="9"/>
  <c r="N165" i="9"/>
  <c r="M165" i="9"/>
  <c r="K165" i="9"/>
  <c r="I165" i="9"/>
  <c r="G165" i="9"/>
  <c r="U164" i="9"/>
  <c r="T164" i="9"/>
  <c r="O164" i="9"/>
  <c r="N164" i="9"/>
  <c r="M164" i="9"/>
  <c r="K164" i="9"/>
  <c r="I164" i="9"/>
  <c r="G164" i="9"/>
  <c r="S163" i="9"/>
  <c r="R163" i="9"/>
  <c r="Q163" i="9"/>
  <c r="P163" i="9"/>
  <c r="L163" i="9"/>
  <c r="J163" i="9"/>
  <c r="K163" i="9" s="1"/>
  <c r="H163" i="9"/>
  <c r="F163" i="9"/>
  <c r="E163" i="9"/>
  <c r="D163" i="9"/>
  <c r="I163" i="9" s="1"/>
  <c r="U162" i="9"/>
  <c r="T162" i="9"/>
  <c r="O162" i="9"/>
  <c r="N162" i="9"/>
  <c r="M162" i="9"/>
  <c r="K162" i="9"/>
  <c r="I162" i="9"/>
  <c r="G162" i="9"/>
  <c r="U161" i="9"/>
  <c r="T161" i="9"/>
  <c r="O161" i="9"/>
  <c r="N161" i="9"/>
  <c r="M161" i="9"/>
  <c r="K161" i="9"/>
  <c r="I161" i="9"/>
  <c r="G161" i="9"/>
  <c r="U160" i="9"/>
  <c r="T160" i="9"/>
  <c r="O160" i="9"/>
  <c r="N160" i="9"/>
  <c r="M160" i="9"/>
  <c r="K160" i="9"/>
  <c r="I160" i="9"/>
  <c r="G160" i="9"/>
  <c r="U159" i="9"/>
  <c r="T159" i="9"/>
  <c r="O159" i="9"/>
  <c r="N159" i="9"/>
  <c r="M159" i="9"/>
  <c r="K159" i="9"/>
  <c r="I159" i="9"/>
  <c r="G159" i="9"/>
  <c r="U158" i="9"/>
  <c r="T158" i="9"/>
  <c r="O158" i="9"/>
  <c r="N158" i="9"/>
  <c r="M158" i="9"/>
  <c r="K158" i="9"/>
  <c r="I158" i="9"/>
  <c r="G158" i="9"/>
  <c r="S157" i="9"/>
  <c r="R157" i="9"/>
  <c r="Q157" i="9"/>
  <c r="P157" i="9"/>
  <c r="L157" i="9"/>
  <c r="J157" i="9"/>
  <c r="U157" i="9" s="1"/>
  <c r="H157" i="9"/>
  <c r="F157" i="9"/>
  <c r="N157" i="9" s="1"/>
  <c r="E157" i="9"/>
  <c r="M157" i="9" s="1"/>
  <c r="D157" i="9"/>
  <c r="I157" i="9" s="1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S150" i="9"/>
  <c r="R150" i="9"/>
  <c r="T150" i="9" s="1"/>
  <c r="Q150" i="9"/>
  <c r="P150" i="9"/>
  <c r="L150" i="9"/>
  <c r="J150" i="9"/>
  <c r="H150" i="9"/>
  <c r="F150" i="9"/>
  <c r="E150" i="9"/>
  <c r="M150" i="9" s="1"/>
  <c r="D150" i="9"/>
  <c r="I150" i="9" s="1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O146" i="9"/>
  <c r="N146" i="9"/>
  <c r="M146" i="9"/>
  <c r="K146" i="9"/>
  <c r="I146" i="9"/>
  <c r="G146" i="9"/>
  <c r="U145" i="9"/>
  <c r="T145" i="9"/>
  <c r="O145" i="9"/>
  <c r="N145" i="9"/>
  <c r="M145" i="9"/>
  <c r="K145" i="9"/>
  <c r="I145" i="9"/>
  <c r="G145" i="9"/>
  <c r="S144" i="9"/>
  <c r="R144" i="9"/>
  <c r="Q144" i="9"/>
  <c r="P144" i="9"/>
  <c r="L144" i="9"/>
  <c r="J144" i="9"/>
  <c r="K144" i="9" s="1"/>
  <c r="H144" i="9"/>
  <c r="F144" i="9"/>
  <c r="E144" i="9"/>
  <c r="D144" i="9"/>
  <c r="I144" i="9" s="1"/>
  <c r="U143" i="9"/>
  <c r="T143" i="9"/>
  <c r="O143" i="9"/>
  <c r="N143" i="9"/>
  <c r="M143" i="9"/>
  <c r="K143" i="9"/>
  <c r="I143" i="9"/>
  <c r="G143" i="9"/>
  <c r="U142" i="9"/>
  <c r="T142" i="9"/>
  <c r="O142" i="9"/>
  <c r="N142" i="9"/>
  <c r="M142" i="9"/>
  <c r="K142" i="9"/>
  <c r="I142" i="9"/>
  <c r="G142" i="9"/>
  <c r="U141" i="9"/>
  <c r="T141" i="9"/>
  <c r="O141" i="9"/>
  <c r="N141" i="9"/>
  <c r="M141" i="9"/>
  <c r="K141" i="9"/>
  <c r="I141" i="9"/>
  <c r="G141" i="9"/>
  <c r="U140" i="9"/>
  <c r="T140" i="9"/>
  <c r="O140" i="9"/>
  <c r="N140" i="9"/>
  <c r="M140" i="9"/>
  <c r="K140" i="9"/>
  <c r="I140" i="9"/>
  <c r="G140" i="9"/>
  <c r="U139" i="9"/>
  <c r="T139" i="9"/>
  <c r="O139" i="9"/>
  <c r="N139" i="9"/>
  <c r="M139" i="9"/>
  <c r="K139" i="9"/>
  <c r="I139" i="9"/>
  <c r="G139" i="9"/>
  <c r="U138" i="9"/>
  <c r="T138" i="9"/>
  <c r="O138" i="9"/>
  <c r="N138" i="9"/>
  <c r="M138" i="9"/>
  <c r="K138" i="9"/>
  <c r="I138" i="9"/>
  <c r="G138" i="9"/>
  <c r="S137" i="9"/>
  <c r="R137" i="9"/>
  <c r="Q137" i="9"/>
  <c r="P137" i="9"/>
  <c r="L137" i="9"/>
  <c r="J137" i="9"/>
  <c r="U137" i="9" s="1"/>
  <c r="H137" i="9"/>
  <c r="G137" i="9"/>
  <c r="F137" i="9"/>
  <c r="N137" i="9" s="1"/>
  <c r="E137" i="9"/>
  <c r="D137" i="9"/>
  <c r="I137" i="9" s="1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U132" i="9"/>
  <c r="S132" i="9"/>
  <c r="T132" i="9" s="1"/>
  <c r="R132" i="9"/>
  <c r="Q132" i="9"/>
  <c r="P132" i="9"/>
  <c r="L132" i="9"/>
  <c r="J132" i="9"/>
  <c r="H132" i="9"/>
  <c r="F132" i="9"/>
  <c r="E132" i="9"/>
  <c r="D132" i="9"/>
  <c r="U131" i="9"/>
  <c r="T131" i="9"/>
  <c r="O131" i="9"/>
  <c r="N131" i="9"/>
  <c r="M131" i="9"/>
  <c r="K131" i="9"/>
  <c r="I131" i="9"/>
  <c r="G131" i="9"/>
  <c r="U130" i="9"/>
  <c r="T130" i="9"/>
  <c r="O130" i="9"/>
  <c r="N130" i="9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O128" i="9"/>
  <c r="N128" i="9"/>
  <c r="M128" i="9"/>
  <c r="K128" i="9"/>
  <c r="I128" i="9"/>
  <c r="G128" i="9"/>
  <c r="U127" i="9"/>
  <c r="T127" i="9"/>
  <c r="O127" i="9"/>
  <c r="N127" i="9"/>
  <c r="M127" i="9"/>
  <c r="K127" i="9"/>
  <c r="I127" i="9"/>
  <c r="G127" i="9"/>
  <c r="S126" i="9"/>
  <c r="R126" i="9"/>
  <c r="T126" i="9" s="1"/>
  <c r="Q126" i="9"/>
  <c r="P126" i="9"/>
  <c r="U126" i="9" s="1"/>
  <c r="L126" i="9"/>
  <c r="K126" i="9"/>
  <c r="J126" i="9"/>
  <c r="H126" i="9"/>
  <c r="F126" i="9"/>
  <c r="E126" i="9"/>
  <c r="M126" i="9" s="1"/>
  <c r="D126" i="9"/>
  <c r="I126" i="9" s="1"/>
  <c r="U125" i="9"/>
  <c r="T125" i="9"/>
  <c r="O125" i="9"/>
  <c r="N125" i="9"/>
  <c r="M125" i="9"/>
  <c r="K125" i="9"/>
  <c r="I125" i="9"/>
  <c r="G125" i="9"/>
  <c r="U124" i="9"/>
  <c r="T124" i="9"/>
  <c r="O124" i="9"/>
  <c r="N124" i="9"/>
  <c r="M124" i="9"/>
  <c r="K124" i="9"/>
  <c r="I124" i="9"/>
  <c r="G124" i="9"/>
  <c r="U123" i="9"/>
  <c r="T123" i="9"/>
  <c r="O123" i="9"/>
  <c r="N123" i="9"/>
  <c r="M123" i="9"/>
  <c r="K123" i="9"/>
  <c r="I123" i="9"/>
  <c r="G123" i="9"/>
  <c r="U122" i="9"/>
  <c r="T122" i="9"/>
  <c r="O122" i="9"/>
  <c r="N122" i="9"/>
  <c r="M122" i="9"/>
  <c r="K122" i="9"/>
  <c r="I122" i="9"/>
  <c r="G122" i="9"/>
  <c r="S121" i="9"/>
  <c r="R121" i="9"/>
  <c r="Q121" i="9"/>
  <c r="P121" i="9"/>
  <c r="L121" i="9"/>
  <c r="J121" i="9"/>
  <c r="H121" i="9"/>
  <c r="I121" i="9" s="1"/>
  <c r="F121" i="9"/>
  <c r="E121" i="9"/>
  <c r="K121" i="9" s="1"/>
  <c r="D121" i="9"/>
  <c r="U120" i="9"/>
  <c r="T120" i="9"/>
  <c r="O120" i="9"/>
  <c r="N120" i="9"/>
  <c r="M120" i="9"/>
  <c r="K120" i="9"/>
  <c r="I120" i="9"/>
  <c r="G120" i="9"/>
  <c r="U119" i="9"/>
  <c r="T119" i="9"/>
  <c r="O119" i="9"/>
  <c r="N119" i="9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Q112" i="9"/>
  <c r="P112" i="9"/>
  <c r="L112" i="9"/>
  <c r="J112" i="9"/>
  <c r="H112" i="9"/>
  <c r="F112" i="9"/>
  <c r="E112" i="9"/>
  <c r="D112" i="9"/>
  <c r="G112" i="9" s="1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T106" i="9" s="1"/>
  <c r="Q106" i="9"/>
  <c r="P106" i="9"/>
  <c r="U106" i="9" s="1"/>
  <c r="L106" i="9"/>
  <c r="J106" i="9"/>
  <c r="H106" i="9"/>
  <c r="F106" i="9"/>
  <c r="N106" i="9" s="1"/>
  <c r="E106" i="9"/>
  <c r="D106" i="9"/>
  <c r="I106" i="9" s="1"/>
  <c r="U105" i="9"/>
  <c r="T105" i="9"/>
  <c r="N105" i="9"/>
  <c r="O105" i="9" s="1"/>
  <c r="M105" i="9"/>
  <c r="K105" i="9"/>
  <c r="I105" i="9"/>
  <c r="G105" i="9"/>
  <c r="T102" i="9"/>
  <c r="S102" i="9"/>
  <c r="R102" i="9"/>
  <c r="Q102" i="9"/>
  <c r="P102" i="9"/>
  <c r="L102" i="9"/>
  <c r="K102" i="9"/>
  <c r="J102" i="9"/>
  <c r="U102" i="9" s="1"/>
  <c r="I102" i="9"/>
  <c r="H102" i="9"/>
  <c r="G102" i="9"/>
  <c r="F102" i="9"/>
  <c r="E102" i="9"/>
  <c r="M102" i="9" s="1"/>
  <c r="D102" i="9"/>
  <c r="S101" i="9"/>
  <c r="R101" i="9"/>
  <c r="Q101" i="9"/>
  <c r="P101" i="9"/>
  <c r="L101" i="9"/>
  <c r="J101" i="9"/>
  <c r="H101" i="9"/>
  <c r="F101" i="9"/>
  <c r="E101" i="9"/>
  <c r="D101" i="9"/>
  <c r="I101" i="9" s="1"/>
  <c r="U100" i="9"/>
  <c r="T100" i="9"/>
  <c r="O100" i="9"/>
  <c r="N100" i="9"/>
  <c r="M100" i="9"/>
  <c r="K100" i="9"/>
  <c r="I100" i="9"/>
  <c r="G100" i="9"/>
  <c r="U99" i="9"/>
  <c r="T99" i="9"/>
  <c r="O99" i="9"/>
  <c r="N99" i="9"/>
  <c r="M99" i="9"/>
  <c r="K99" i="9"/>
  <c r="I99" i="9"/>
  <c r="G99" i="9"/>
  <c r="U98" i="9"/>
  <c r="T98" i="9"/>
  <c r="O98" i="9"/>
  <c r="N98" i="9"/>
  <c r="M98" i="9"/>
  <c r="K98" i="9"/>
  <c r="I98" i="9"/>
  <c r="G98" i="9"/>
  <c r="U97" i="9"/>
  <c r="T97" i="9"/>
  <c r="O97" i="9"/>
  <c r="N97" i="9"/>
  <c r="M97" i="9"/>
  <c r="K97" i="9"/>
  <c r="I97" i="9"/>
  <c r="G97" i="9"/>
  <c r="S96" i="9"/>
  <c r="R96" i="9"/>
  <c r="Q96" i="9"/>
  <c r="P96" i="9"/>
  <c r="L96" i="9"/>
  <c r="J96" i="9"/>
  <c r="H96" i="9"/>
  <c r="I96" i="9" s="1"/>
  <c r="G96" i="9"/>
  <c r="F96" i="9"/>
  <c r="E96" i="9"/>
  <c r="D96" i="9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T91" i="9" s="1"/>
  <c r="R91" i="9"/>
  <c r="Q91" i="9"/>
  <c r="P91" i="9"/>
  <c r="U91" i="9" s="1"/>
  <c r="L91" i="9"/>
  <c r="J91" i="9"/>
  <c r="H91" i="9"/>
  <c r="F91" i="9"/>
  <c r="E91" i="9"/>
  <c r="D91" i="9"/>
  <c r="U90" i="9"/>
  <c r="T90" i="9"/>
  <c r="O90" i="9"/>
  <c r="N90" i="9"/>
  <c r="M90" i="9"/>
  <c r="K90" i="9"/>
  <c r="I90" i="9"/>
  <c r="G90" i="9"/>
  <c r="U89" i="9"/>
  <c r="T89" i="9"/>
  <c r="O89" i="9"/>
  <c r="N89" i="9"/>
  <c r="M89" i="9"/>
  <c r="K89" i="9"/>
  <c r="I89" i="9"/>
  <c r="G89" i="9"/>
  <c r="U88" i="9"/>
  <c r="T88" i="9"/>
  <c r="O88" i="9"/>
  <c r="N88" i="9"/>
  <c r="M88" i="9"/>
  <c r="K88" i="9"/>
  <c r="I88" i="9"/>
  <c r="G88" i="9"/>
  <c r="S85" i="9"/>
  <c r="T85" i="9" s="1"/>
  <c r="R85" i="9"/>
  <c r="Q85" i="9"/>
  <c r="P85" i="9"/>
  <c r="L85" i="9"/>
  <c r="J85" i="9"/>
  <c r="U85" i="9" s="1"/>
  <c r="H85" i="9"/>
  <c r="I85" i="9" s="1"/>
  <c r="F85" i="9"/>
  <c r="E85" i="9"/>
  <c r="K85" i="9" s="1"/>
  <c r="D85" i="9"/>
  <c r="G85" i="9" s="1"/>
  <c r="S84" i="9"/>
  <c r="R84" i="9"/>
  <c r="T84" i="9" s="1"/>
  <c r="Q84" i="9"/>
  <c r="P84" i="9"/>
  <c r="U84" i="9" s="1"/>
  <c r="L84" i="9"/>
  <c r="J84" i="9"/>
  <c r="H84" i="9"/>
  <c r="F84" i="9"/>
  <c r="N84" i="9" s="1"/>
  <c r="E84" i="9"/>
  <c r="M84" i="9" s="1"/>
  <c r="D84" i="9"/>
  <c r="I84" i="9" s="1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S78" i="9"/>
  <c r="R78" i="9"/>
  <c r="T78" i="9" s="1"/>
  <c r="Q78" i="9"/>
  <c r="P78" i="9"/>
  <c r="L78" i="9"/>
  <c r="K78" i="9"/>
  <c r="J78" i="9"/>
  <c r="U78" i="9" s="1"/>
  <c r="H78" i="9"/>
  <c r="I78" i="9" s="1"/>
  <c r="F78" i="9"/>
  <c r="E78" i="9"/>
  <c r="D78" i="9"/>
  <c r="G78" i="9" s="1"/>
  <c r="U77" i="9"/>
  <c r="T77" i="9"/>
  <c r="N77" i="9"/>
  <c r="O77" i="9" s="1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U70" i="9"/>
  <c r="S70" i="9"/>
  <c r="T70" i="9" s="1"/>
  <c r="R70" i="9"/>
  <c r="Q70" i="9"/>
  <c r="P70" i="9"/>
  <c r="L70" i="9"/>
  <c r="J70" i="9"/>
  <c r="H70" i="9"/>
  <c r="F70" i="9"/>
  <c r="E70" i="9"/>
  <c r="D70" i="9"/>
  <c r="U69" i="9"/>
  <c r="T69" i="9"/>
  <c r="O69" i="9"/>
  <c r="N69" i="9"/>
  <c r="M69" i="9"/>
  <c r="K69" i="9"/>
  <c r="I69" i="9"/>
  <c r="G69" i="9"/>
  <c r="U68" i="9"/>
  <c r="T68" i="9"/>
  <c r="O68" i="9"/>
  <c r="N68" i="9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O66" i="9"/>
  <c r="N66" i="9"/>
  <c r="M66" i="9"/>
  <c r="K66" i="9"/>
  <c r="I66" i="9"/>
  <c r="G66" i="9"/>
  <c r="U65" i="9"/>
  <c r="T65" i="9"/>
  <c r="O65" i="9"/>
  <c r="N65" i="9"/>
  <c r="M65" i="9"/>
  <c r="K65" i="9"/>
  <c r="I65" i="9"/>
  <c r="G65" i="9"/>
  <c r="U64" i="9"/>
  <c r="T64" i="9"/>
  <c r="O64" i="9"/>
  <c r="N64" i="9"/>
  <c r="M64" i="9"/>
  <c r="K64" i="9"/>
  <c r="I64" i="9"/>
  <c r="G64" i="9"/>
  <c r="S63" i="9"/>
  <c r="T63" i="9" s="1"/>
  <c r="R63" i="9"/>
  <c r="Q63" i="9"/>
  <c r="P63" i="9"/>
  <c r="U63" i="9" s="1"/>
  <c r="L63" i="9"/>
  <c r="J63" i="9"/>
  <c r="H63" i="9"/>
  <c r="F63" i="9"/>
  <c r="N63" i="9" s="1"/>
  <c r="O63" i="9" s="1"/>
  <c r="E63" i="9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O59" i="9"/>
  <c r="N59" i="9"/>
  <c r="M59" i="9"/>
  <c r="K59" i="9"/>
  <c r="I59" i="9"/>
  <c r="G59" i="9"/>
  <c r="S58" i="9"/>
  <c r="R58" i="9"/>
  <c r="T58" i="9" s="1"/>
  <c r="Q58" i="9"/>
  <c r="P58" i="9"/>
  <c r="L58" i="9"/>
  <c r="K58" i="9"/>
  <c r="J58" i="9"/>
  <c r="I58" i="9"/>
  <c r="H58" i="9"/>
  <c r="F58" i="9"/>
  <c r="E58" i="9"/>
  <c r="M58" i="9" s="1"/>
  <c r="D58" i="9"/>
  <c r="U57" i="9"/>
  <c r="T57" i="9"/>
  <c r="N57" i="9"/>
  <c r="O57" i="9" s="1"/>
  <c r="M57" i="9"/>
  <c r="K57" i="9"/>
  <c r="I57" i="9"/>
  <c r="G57" i="9"/>
  <c r="S54" i="9"/>
  <c r="R54" i="9"/>
  <c r="T54" i="9" s="1"/>
  <c r="Q54" i="9"/>
  <c r="P54" i="9"/>
  <c r="L54" i="9"/>
  <c r="J54" i="9"/>
  <c r="H54" i="9"/>
  <c r="F54" i="9"/>
  <c r="E54" i="9"/>
  <c r="D54" i="9"/>
  <c r="G54" i="9" s="1"/>
  <c r="U53" i="9"/>
  <c r="S53" i="9"/>
  <c r="R53" i="9"/>
  <c r="T53" i="9" s="1"/>
  <c r="Q53" i="9"/>
  <c r="P53" i="9"/>
  <c r="L53" i="9"/>
  <c r="J53" i="9"/>
  <c r="H53" i="9"/>
  <c r="F53" i="9"/>
  <c r="E53" i="9"/>
  <c r="D53" i="9"/>
  <c r="U52" i="9"/>
  <c r="T52" i="9"/>
  <c r="O52" i="9"/>
  <c r="N52" i="9"/>
  <c r="M52" i="9"/>
  <c r="K52" i="9"/>
  <c r="I52" i="9"/>
  <c r="G52" i="9"/>
  <c r="U51" i="9"/>
  <c r="T51" i="9"/>
  <c r="O51" i="9"/>
  <c r="N51" i="9"/>
  <c r="M51" i="9"/>
  <c r="K51" i="9"/>
  <c r="I51" i="9"/>
  <c r="G51" i="9"/>
  <c r="U50" i="9"/>
  <c r="T50" i="9"/>
  <c r="O50" i="9"/>
  <c r="N50" i="9"/>
  <c r="M50" i="9"/>
  <c r="K50" i="9"/>
  <c r="I50" i="9"/>
  <c r="G50" i="9"/>
  <c r="U49" i="9"/>
  <c r="T49" i="9"/>
  <c r="O49" i="9"/>
  <c r="N49" i="9"/>
  <c r="M49" i="9"/>
  <c r="K49" i="9"/>
  <c r="I49" i="9"/>
  <c r="G49" i="9"/>
  <c r="U48" i="9"/>
  <c r="T48" i="9"/>
  <c r="O48" i="9"/>
  <c r="N48" i="9"/>
  <c r="M48" i="9"/>
  <c r="K48" i="9"/>
  <c r="I48" i="9"/>
  <c r="G48" i="9"/>
  <c r="S47" i="9"/>
  <c r="R47" i="9"/>
  <c r="T47" i="9" s="1"/>
  <c r="Q47" i="9"/>
  <c r="P47" i="9"/>
  <c r="U47" i="9" s="1"/>
  <c r="L47" i="9"/>
  <c r="J47" i="9"/>
  <c r="I47" i="9"/>
  <c r="H47" i="9"/>
  <c r="G47" i="9"/>
  <c r="F47" i="9"/>
  <c r="N47" i="9" s="1"/>
  <c r="E47" i="9"/>
  <c r="D47" i="9"/>
  <c r="U46" i="9"/>
  <c r="T46" i="9"/>
  <c r="O46" i="9"/>
  <c r="N46" i="9"/>
  <c r="M46" i="9"/>
  <c r="K46" i="9"/>
  <c r="I46" i="9"/>
  <c r="G46" i="9"/>
  <c r="U45" i="9"/>
  <c r="T45" i="9"/>
  <c r="O45" i="9"/>
  <c r="N45" i="9"/>
  <c r="M45" i="9"/>
  <c r="K45" i="9"/>
  <c r="I45" i="9"/>
  <c r="G45" i="9"/>
  <c r="U44" i="9"/>
  <c r="T44" i="9"/>
  <c r="O44" i="9"/>
  <c r="N44" i="9"/>
  <c r="M44" i="9"/>
  <c r="K44" i="9"/>
  <c r="I44" i="9"/>
  <c r="G44" i="9"/>
  <c r="U43" i="9"/>
  <c r="T43" i="9"/>
  <c r="O43" i="9"/>
  <c r="N43" i="9"/>
  <c r="M43" i="9"/>
  <c r="K43" i="9"/>
  <c r="I43" i="9"/>
  <c r="G43" i="9"/>
  <c r="U42" i="9"/>
  <c r="T42" i="9"/>
  <c r="O42" i="9"/>
  <c r="N42" i="9"/>
  <c r="M42" i="9"/>
  <c r="K42" i="9"/>
  <c r="I42" i="9"/>
  <c r="G42" i="9"/>
  <c r="U41" i="9"/>
  <c r="T41" i="9"/>
  <c r="O41" i="9"/>
  <c r="N41" i="9"/>
  <c r="M41" i="9"/>
  <c r="K41" i="9"/>
  <c r="I41" i="9"/>
  <c r="G41" i="9"/>
  <c r="S40" i="9"/>
  <c r="R40" i="9"/>
  <c r="Q40" i="9"/>
  <c r="P40" i="9"/>
  <c r="L40" i="9"/>
  <c r="J40" i="9"/>
  <c r="K40" i="9" s="1"/>
  <c r="H40" i="9"/>
  <c r="F40" i="9"/>
  <c r="E40" i="9"/>
  <c r="D40" i="9"/>
  <c r="I40" i="9" s="1"/>
  <c r="U39" i="9"/>
  <c r="T39" i="9"/>
  <c r="O39" i="9"/>
  <c r="N39" i="9"/>
  <c r="M39" i="9"/>
  <c r="K39" i="9"/>
  <c r="I39" i="9"/>
  <c r="G39" i="9"/>
  <c r="U38" i="9"/>
  <c r="T38" i="9"/>
  <c r="O38" i="9"/>
  <c r="N38" i="9"/>
  <c r="M38" i="9"/>
  <c r="K38" i="9"/>
  <c r="I38" i="9"/>
  <c r="G38" i="9"/>
  <c r="U37" i="9"/>
  <c r="T37" i="9"/>
  <c r="O37" i="9"/>
  <c r="N37" i="9"/>
  <c r="M37" i="9"/>
  <c r="K37" i="9"/>
  <c r="I37" i="9"/>
  <c r="G37" i="9"/>
  <c r="U36" i="9"/>
  <c r="T36" i="9"/>
  <c r="O36" i="9"/>
  <c r="N36" i="9"/>
  <c r="M36" i="9"/>
  <c r="K36" i="9"/>
  <c r="I36" i="9"/>
  <c r="G36" i="9"/>
  <c r="S35" i="9"/>
  <c r="R35" i="9"/>
  <c r="Q35" i="9"/>
  <c r="P35" i="9"/>
  <c r="L35" i="9"/>
  <c r="J35" i="9"/>
  <c r="U35" i="9" s="1"/>
  <c r="H35" i="9"/>
  <c r="F35" i="9"/>
  <c r="N35" i="9" s="1"/>
  <c r="E35" i="9"/>
  <c r="K35" i="9" s="1"/>
  <c r="D35" i="9"/>
  <c r="G35" i="9" s="1"/>
  <c r="U34" i="9"/>
  <c r="T34" i="9"/>
  <c r="N34" i="9"/>
  <c r="O34" i="9" s="1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T27" i="9" s="1"/>
  <c r="Q27" i="9"/>
  <c r="P27" i="9"/>
  <c r="U27" i="9" s="1"/>
  <c r="L27" i="9"/>
  <c r="J27" i="9"/>
  <c r="H27" i="9"/>
  <c r="F27" i="9"/>
  <c r="N27" i="9" s="1"/>
  <c r="E27" i="9"/>
  <c r="D27" i="9"/>
  <c r="I27" i="9" s="1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S19" i="9"/>
  <c r="T19" i="9" s="1"/>
  <c r="R19" i="9"/>
  <c r="Q19" i="9"/>
  <c r="P19" i="9"/>
  <c r="L19" i="9"/>
  <c r="J19" i="9"/>
  <c r="H19" i="9"/>
  <c r="I19" i="9" s="1"/>
  <c r="F19" i="9"/>
  <c r="E19" i="9"/>
  <c r="K19" i="9" s="1"/>
  <c r="D19" i="9"/>
  <c r="G19" i="9" s="1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R10" i="9"/>
  <c r="T10" i="9" s="1"/>
  <c r="Q10" i="9"/>
  <c r="P10" i="9"/>
  <c r="U10" i="9" s="1"/>
  <c r="L10" i="9"/>
  <c r="J10" i="9"/>
  <c r="H10" i="9"/>
  <c r="F10" i="9"/>
  <c r="N10" i="9" s="1"/>
  <c r="E10" i="9"/>
  <c r="M10" i="9" s="1"/>
  <c r="D10" i="9"/>
  <c r="I10" i="9" s="1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T339" i="8" s="1"/>
  <c r="Q339" i="8"/>
  <c r="P339" i="8"/>
  <c r="L339" i="8"/>
  <c r="K339" i="8"/>
  <c r="J339" i="8"/>
  <c r="H339" i="8"/>
  <c r="F339" i="8"/>
  <c r="E339" i="8"/>
  <c r="M339" i="8" s="1"/>
  <c r="D339" i="8"/>
  <c r="S338" i="8"/>
  <c r="R338" i="8"/>
  <c r="T338" i="8" s="1"/>
  <c r="Q338" i="8"/>
  <c r="P338" i="8"/>
  <c r="U338" i="8" s="1"/>
  <c r="L338" i="8"/>
  <c r="J338" i="8"/>
  <c r="H338" i="8"/>
  <c r="F338" i="8"/>
  <c r="N338" i="8" s="1"/>
  <c r="E338" i="8"/>
  <c r="D338" i="8"/>
  <c r="G338" i="8" s="1"/>
  <c r="S337" i="8"/>
  <c r="R337" i="8"/>
  <c r="T337" i="8" s="1"/>
  <c r="Q337" i="8"/>
  <c r="P337" i="8"/>
  <c r="L337" i="8"/>
  <c r="J337" i="8"/>
  <c r="H337" i="8"/>
  <c r="G337" i="8"/>
  <c r="F337" i="8"/>
  <c r="E337" i="8"/>
  <c r="M337" i="8" s="1"/>
  <c r="D337" i="8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O333" i="8"/>
  <c r="N333" i="8"/>
  <c r="M333" i="8"/>
  <c r="K333" i="8"/>
  <c r="I333" i="8"/>
  <c r="G333" i="8"/>
  <c r="S332" i="8"/>
  <c r="R332" i="8"/>
  <c r="T332" i="8" s="1"/>
  <c r="Q332" i="8"/>
  <c r="P332" i="8"/>
  <c r="U332" i="8" s="1"/>
  <c r="L332" i="8"/>
  <c r="J332" i="8"/>
  <c r="H332" i="8"/>
  <c r="F332" i="8"/>
  <c r="E332" i="8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U323" i="8" s="1"/>
  <c r="N323" i="8"/>
  <c r="L323" i="8"/>
  <c r="J323" i="8"/>
  <c r="H323" i="8"/>
  <c r="G323" i="8"/>
  <c r="F323" i="8"/>
  <c r="E323" i="8"/>
  <c r="M323" i="8" s="1"/>
  <c r="D323" i="8"/>
  <c r="I323" i="8" s="1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T317" i="8" s="1"/>
  <c r="R317" i="8"/>
  <c r="Q317" i="8"/>
  <c r="P317" i="8"/>
  <c r="U317" i="8" s="1"/>
  <c r="L317" i="8"/>
  <c r="J317" i="8"/>
  <c r="I317" i="8"/>
  <c r="H317" i="8"/>
  <c r="F317" i="8"/>
  <c r="E317" i="8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J310" i="8"/>
  <c r="K310" i="8" s="1"/>
  <c r="H310" i="8"/>
  <c r="F310" i="8"/>
  <c r="E310" i="8"/>
  <c r="D310" i="8"/>
  <c r="U309" i="8"/>
  <c r="T309" i="8"/>
  <c r="O309" i="8"/>
  <c r="N309" i="8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U303" i="8"/>
  <c r="S303" i="8"/>
  <c r="R303" i="8"/>
  <c r="T303" i="8" s="1"/>
  <c r="Q303" i="8"/>
  <c r="P303" i="8"/>
  <c r="L303" i="8"/>
  <c r="J303" i="8"/>
  <c r="H303" i="8"/>
  <c r="F303" i="8"/>
  <c r="E303" i="8"/>
  <c r="D303" i="8"/>
  <c r="U302" i="8"/>
  <c r="T302" i="8"/>
  <c r="N302" i="8"/>
  <c r="O302" i="8" s="1"/>
  <c r="M302" i="8"/>
  <c r="K302" i="8"/>
  <c r="I302" i="8"/>
  <c r="G302" i="8"/>
  <c r="S299" i="8"/>
  <c r="R299" i="8"/>
  <c r="T299" i="8" s="1"/>
  <c r="Q299" i="8"/>
  <c r="P299" i="8"/>
  <c r="L299" i="8"/>
  <c r="J299" i="8"/>
  <c r="K299" i="8" s="1"/>
  <c r="H299" i="8"/>
  <c r="I299" i="8" s="1"/>
  <c r="G299" i="8"/>
  <c r="F299" i="8"/>
  <c r="E299" i="8"/>
  <c r="M299" i="8" s="1"/>
  <c r="D299" i="8"/>
  <c r="S298" i="8"/>
  <c r="R298" i="8"/>
  <c r="T298" i="8" s="1"/>
  <c r="Q298" i="8"/>
  <c r="P298" i="8"/>
  <c r="U298" i="8" s="1"/>
  <c r="L298" i="8"/>
  <c r="J298" i="8"/>
  <c r="H298" i="8"/>
  <c r="F298" i="8"/>
  <c r="E298" i="8"/>
  <c r="D298" i="8"/>
  <c r="G298" i="8" s="1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U292" i="8"/>
  <c r="S292" i="8"/>
  <c r="R292" i="8"/>
  <c r="T292" i="8" s="1"/>
  <c r="Q292" i="8"/>
  <c r="P292" i="8"/>
  <c r="O292" i="8"/>
  <c r="L292" i="8"/>
  <c r="K292" i="8"/>
  <c r="J292" i="8"/>
  <c r="H292" i="8"/>
  <c r="F292" i="8"/>
  <c r="E292" i="8"/>
  <c r="M292" i="8" s="1"/>
  <c r="D292" i="8"/>
  <c r="I292" i="8" s="1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T285" i="8" s="1"/>
  <c r="Q285" i="8"/>
  <c r="P285" i="8"/>
  <c r="U285" i="8" s="1"/>
  <c r="L285" i="8"/>
  <c r="J285" i="8"/>
  <c r="H285" i="8"/>
  <c r="F285" i="8"/>
  <c r="E285" i="8"/>
  <c r="M285" i="8" s="1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T275" i="8" s="1"/>
  <c r="Q275" i="8"/>
  <c r="P275" i="8"/>
  <c r="U275" i="8" s="1"/>
  <c r="L275" i="8"/>
  <c r="J275" i="8"/>
  <c r="K275" i="8" s="1"/>
  <c r="H275" i="8"/>
  <c r="I275" i="8" s="1"/>
  <c r="F275" i="8"/>
  <c r="N275" i="8" s="1"/>
  <c r="O275" i="8" s="1"/>
  <c r="E275" i="8"/>
  <c r="D275" i="8"/>
  <c r="G275" i="8" s="1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S267" i="8"/>
  <c r="R267" i="8"/>
  <c r="T267" i="8" s="1"/>
  <c r="Q267" i="8"/>
  <c r="P267" i="8"/>
  <c r="U267" i="8" s="1"/>
  <c r="L267" i="8"/>
  <c r="J267" i="8"/>
  <c r="H267" i="8"/>
  <c r="F267" i="8"/>
  <c r="N267" i="8" s="1"/>
  <c r="E267" i="8"/>
  <c r="D267" i="8"/>
  <c r="G267" i="8" s="1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T260" i="8" s="1"/>
  <c r="Q260" i="8"/>
  <c r="P260" i="8"/>
  <c r="L260" i="8"/>
  <c r="J260" i="8"/>
  <c r="K260" i="8" s="1"/>
  <c r="H260" i="8"/>
  <c r="F260" i="8"/>
  <c r="E260" i="8"/>
  <c r="M260" i="8" s="1"/>
  <c r="D260" i="8"/>
  <c r="I260" i="8" s="1"/>
  <c r="S259" i="8"/>
  <c r="R259" i="8"/>
  <c r="T259" i="8" s="1"/>
  <c r="Q259" i="8"/>
  <c r="P259" i="8"/>
  <c r="U259" i="8" s="1"/>
  <c r="L259" i="8"/>
  <c r="J259" i="8"/>
  <c r="H259" i="8"/>
  <c r="F259" i="8"/>
  <c r="E259" i="8"/>
  <c r="M259" i="8" s="1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T254" i="8" s="1"/>
  <c r="Q254" i="8"/>
  <c r="P254" i="8"/>
  <c r="U254" i="8" s="1"/>
  <c r="L254" i="8"/>
  <c r="K254" i="8"/>
  <c r="J254" i="8"/>
  <c r="I254" i="8"/>
  <c r="H254" i="8"/>
  <c r="N254" i="8" s="1"/>
  <c r="G254" i="8"/>
  <c r="F254" i="8"/>
  <c r="E254" i="8"/>
  <c r="M254" i="8" s="1"/>
  <c r="D254" i="8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T247" i="8" s="1"/>
  <c r="Q247" i="8"/>
  <c r="P247" i="8"/>
  <c r="U247" i="8" s="1"/>
  <c r="L247" i="8"/>
  <c r="J247" i="8"/>
  <c r="H247" i="8"/>
  <c r="F247" i="8"/>
  <c r="E247" i="8"/>
  <c r="D247" i="8"/>
  <c r="G247" i="8" s="1"/>
  <c r="U246" i="8"/>
  <c r="T246" i="8"/>
  <c r="O246" i="8"/>
  <c r="N246" i="8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U240" i="8" s="1"/>
  <c r="L240" i="8"/>
  <c r="J240" i="8"/>
  <c r="H240" i="8"/>
  <c r="G240" i="8"/>
  <c r="F240" i="8"/>
  <c r="E240" i="8"/>
  <c r="M240" i="8" s="1"/>
  <c r="D240" i="8"/>
  <c r="I240" i="8" s="1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S231" i="8"/>
  <c r="R231" i="8"/>
  <c r="T231" i="8" s="1"/>
  <c r="Q231" i="8"/>
  <c r="P231" i="8"/>
  <c r="L231" i="8"/>
  <c r="J231" i="8"/>
  <c r="U231" i="8" s="1"/>
  <c r="H231" i="8"/>
  <c r="F231" i="8"/>
  <c r="N231" i="8" s="1"/>
  <c r="E231" i="8"/>
  <c r="M231" i="8" s="1"/>
  <c r="D231" i="8"/>
  <c r="S230" i="8"/>
  <c r="R230" i="8"/>
  <c r="T230" i="8" s="1"/>
  <c r="Q230" i="8"/>
  <c r="P230" i="8"/>
  <c r="U230" i="8" s="1"/>
  <c r="N230" i="8"/>
  <c r="L230" i="8"/>
  <c r="K230" i="8"/>
  <c r="J230" i="8"/>
  <c r="H230" i="8"/>
  <c r="F230" i="8"/>
  <c r="E230" i="8"/>
  <c r="M230" i="8" s="1"/>
  <c r="D230" i="8"/>
  <c r="I230" i="8" s="1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T224" i="8" s="1"/>
  <c r="R224" i="8"/>
  <c r="Q224" i="8"/>
  <c r="P224" i="8"/>
  <c r="U224" i="8" s="1"/>
  <c r="L224" i="8"/>
  <c r="J224" i="8"/>
  <c r="I224" i="8"/>
  <c r="H224" i="8"/>
  <c r="F224" i="8"/>
  <c r="N224" i="8" s="1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T216" i="8" s="1"/>
  <c r="Q216" i="8"/>
  <c r="P216" i="8"/>
  <c r="L216" i="8"/>
  <c r="J216" i="8"/>
  <c r="K216" i="8" s="1"/>
  <c r="H216" i="8"/>
  <c r="F216" i="8"/>
  <c r="E216" i="8"/>
  <c r="D216" i="8"/>
  <c r="I216" i="8" s="1"/>
  <c r="U215" i="8"/>
  <c r="T215" i="8"/>
  <c r="N215" i="8"/>
  <c r="O215" i="8" s="1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O209" i="8"/>
  <c r="N209" i="8"/>
  <c r="M209" i="8"/>
  <c r="K209" i="8"/>
  <c r="I209" i="8"/>
  <c r="G209" i="8"/>
  <c r="U208" i="8"/>
  <c r="T208" i="8"/>
  <c r="O208" i="8"/>
  <c r="N208" i="8"/>
  <c r="M208" i="8"/>
  <c r="K208" i="8"/>
  <c r="I208" i="8"/>
  <c r="G208" i="8"/>
  <c r="U205" i="8"/>
  <c r="S205" i="8"/>
  <c r="R205" i="8"/>
  <c r="T205" i="8" s="1"/>
  <c r="Q205" i="8"/>
  <c r="P205" i="8"/>
  <c r="L205" i="8"/>
  <c r="J205" i="8"/>
  <c r="H205" i="8"/>
  <c r="F205" i="8"/>
  <c r="E205" i="8"/>
  <c r="D205" i="8"/>
  <c r="U204" i="8"/>
  <c r="S204" i="8"/>
  <c r="R204" i="8"/>
  <c r="T204" i="8" s="1"/>
  <c r="Q204" i="8"/>
  <c r="P204" i="8"/>
  <c r="L204" i="8"/>
  <c r="K204" i="8"/>
  <c r="J204" i="8"/>
  <c r="H204" i="8"/>
  <c r="G204" i="8"/>
  <c r="F204" i="8"/>
  <c r="E204" i="8"/>
  <c r="M204" i="8" s="1"/>
  <c r="D204" i="8"/>
  <c r="I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T198" i="8" s="1"/>
  <c r="Q198" i="8"/>
  <c r="P198" i="8"/>
  <c r="L198" i="8"/>
  <c r="J198" i="8"/>
  <c r="H198" i="8"/>
  <c r="F198" i="8"/>
  <c r="N198" i="8" s="1"/>
  <c r="E198" i="8"/>
  <c r="D198" i="8"/>
  <c r="G198" i="8" s="1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Q191" i="8"/>
  <c r="P191" i="8"/>
  <c r="L191" i="8"/>
  <c r="J191" i="8"/>
  <c r="H191" i="8"/>
  <c r="I191" i="8" s="1"/>
  <c r="F191" i="8"/>
  <c r="E191" i="8"/>
  <c r="K191" i="8" s="1"/>
  <c r="D191" i="8"/>
  <c r="U190" i="8"/>
  <c r="T190" i="8"/>
  <c r="O190" i="8"/>
  <c r="N190" i="8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O188" i="8"/>
  <c r="N188" i="8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U185" i="8"/>
  <c r="S185" i="8"/>
  <c r="R185" i="8"/>
  <c r="T185" i="8" s="1"/>
  <c r="Q185" i="8"/>
  <c r="P185" i="8"/>
  <c r="L185" i="8"/>
  <c r="J185" i="8"/>
  <c r="H185" i="8"/>
  <c r="F185" i="8"/>
  <c r="E185" i="8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T179" i="8" s="1"/>
  <c r="Q179" i="8"/>
  <c r="P179" i="8"/>
  <c r="U179" i="8" s="1"/>
  <c r="L179" i="8"/>
  <c r="J179" i="8"/>
  <c r="H179" i="8"/>
  <c r="F179" i="8"/>
  <c r="E179" i="8"/>
  <c r="D179" i="8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T170" i="8" s="1"/>
  <c r="Q170" i="8"/>
  <c r="P170" i="8"/>
  <c r="L170" i="8"/>
  <c r="J170" i="8"/>
  <c r="H170" i="8"/>
  <c r="F170" i="8"/>
  <c r="E170" i="8"/>
  <c r="D170" i="8"/>
  <c r="G170" i="8" s="1"/>
  <c r="S169" i="8"/>
  <c r="R169" i="8"/>
  <c r="T169" i="8" s="1"/>
  <c r="Q169" i="8"/>
  <c r="P169" i="8"/>
  <c r="U169" i="8" s="1"/>
  <c r="L169" i="8"/>
  <c r="K169" i="8"/>
  <c r="J169" i="8"/>
  <c r="H169" i="8"/>
  <c r="G169" i="8"/>
  <c r="F169" i="8"/>
  <c r="N169" i="8" s="1"/>
  <c r="E169" i="8"/>
  <c r="M169" i="8" s="1"/>
  <c r="D169" i="8"/>
  <c r="I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T163" i="8" s="1"/>
  <c r="R163" i="8"/>
  <c r="Q163" i="8"/>
  <c r="P163" i="8"/>
  <c r="U163" i="8" s="1"/>
  <c r="L163" i="8"/>
  <c r="M163" i="8" s="1"/>
  <c r="J163" i="8"/>
  <c r="H163" i="8"/>
  <c r="F163" i="8"/>
  <c r="E163" i="8"/>
  <c r="D163" i="8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T157" i="8" s="1"/>
  <c r="Q157" i="8"/>
  <c r="P157" i="8"/>
  <c r="U157" i="8" s="1"/>
  <c r="L157" i="8"/>
  <c r="J157" i="8"/>
  <c r="H157" i="8"/>
  <c r="G157" i="8"/>
  <c r="F157" i="8"/>
  <c r="N157" i="8" s="1"/>
  <c r="E157" i="8"/>
  <c r="D157" i="8"/>
  <c r="I157" i="8" s="1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O152" i="8"/>
  <c r="N152" i="8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T150" i="8" s="1"/>
  <c r="Q150" i="8"/>
  <c r="P150" i="8"/>
  <c r="L150" i="8"/>
  <c r="J150" i="8"/>
  <c r="H150" i="8"/>
  <c r="F150" i="8"/>
  <c r="E150" i="8"/>
  <c r="D150" i="8"/>
  <c r="G150" i="8" s="1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N147" i="8"/>
  <c r="O147" i="8" s="1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R144" i="8"/>
  <c r="Q144" i="8"/>
  <c r="P144" i="8"/>
  <c r="L144" i="8"/>
  <c r="J144" i="8"/>
  <c r="H144" i="8"/>
  <c r="F144" i="8"/>
  <c r="G144" i="8" s="1"/>
  <c r="E144" i="8"/>
  <c r="D144" i="8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T137" i="8" s="1"/>
  <c r="Q137" i="8"/>
  <c r="P137" i="8"/>
  <c r="L137" i="8"/>
  <c r="J137" i="8"/>
  <c r="H137" i="8"/>
  <c r="F137" i="8"/>
  <c r="E137" i="8"/>
  <c r="M137" i="8" s="1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T132" i="8" s="1"/>
  <c r="Q132" i="8"/>
  <c r="P132" i="8"/>
  <c r="U132" i="8" s="1"/>
  <c r="L132" i="8"/>
  <c r="J132" i="8"/>
  <c r="H132" i="8"/>
  <c r="G132" i="8"/>
  <c r="F132" i="8"/>
  <c r="E132" i="8"/>
  <c r="M132" i="8" s="1"/>
  <c r="D132" i="8"/>
  <c r="I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T126" i="8" s="1"/>
  <c r="Q126" i="8"/>
  <c r="P126" i="8"/>
  <c r="U126" i="8" s="1"/>
  <c r="L126" i="8"/>
  <c r="J126" i="8"/>
  <c r="H126" i="8"/>
  <c r="F126" i="8"/>
  <c r="E126" i="8"/>
  <c r="D126" i="8"/>
  <c r="G126" i="8" s="1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U121" i="8" s="1"/>
  <c r="L121" i="8"/>
  <c r="K121" i="8"/>
  <c r="J121" i="8"/>
  <c r="H121" i="8"/>
  <c r="G121" i="8"/>
  <c r="F121" i="8"/>
  <c r="N121" i="8" s="1"/>
  <c r="E121" i="8"/>
  <c r="O121" i="8" s="1"/>
  <c r="D121" i="8"/>
  <c r="I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S112" i="8"/>
  <c r="R112" i="8"/>
  <c r="T112" i="8" s="1"/>
  <c r="Q112" i="8"/>
  <c r="P112" i="8"/>
  <c r="U112" i="8" s="1"/>
  <c r="L112" i="8"/>
  <c r="J112" i="8"/>
  <c r="H112" i="8"/>
  <c r="F112" i="8"/>
  <c r="N112" i="8" s="1"/>
  <c r="E112" i="8"/>
  <c r="D112" i="8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T106" i="8" s="1"/>
  <c r="Q106" i="8"/>
  <c r="P106" i="8"/>
  <c r="L106" i="8"/>
  <c r="J106" i="8"/>
  <c r="K106" i="8" s="1"/>
  <c r="H106" i="8"/>
  <c r="F106" i="8"/>
  <c r="E106" i="8"/>
  <c r="D106" i="8"/>
  <c r="U105" i="8"/>
  <c r="T105" i="8"/>
  <c r="N105" i="8"/>
  <c r="O105" i="8" s="1"/>
  <c r="M105" i="8"/>
  <c r="K105" i="8"/>
  <c r="I105" i="8"/>
  <c r="G105" i="8"/>
  <c r="S102" i="8"/>
  <c r="R102" i="8"/>
  <c r="T102" i="8" s="1"/>
  <c r="Q102" i="8"/>
  <c r="P102" i="8"/>
  <c r="U102" i="8" s="1"/>
  <c r="L102" i="8"/>
  <c r="J102" i="8"/>
  <c r="H102" i="8"/>
  <c r="F102" i="8"/>
  <c r="E102" i="8"/>
  <c r="D102" i="8"/>
  <c r="G102" i="8" s="1"/>
  <c r="S101" i="8"/>
  <c r="R101" i="8"/>
  <c r="Q101" i="8"/>
  <c r="P101" i="8"/>
  <c r="U101" i="8" s="1"/>
  <c r="L101" i="8"/>
  <c r="J101" i="8"/>
  <c r="H101" i="8"/>
  <c r="F101" i="8"/>
  <c r="G101" i="8" s="1"/>
  <c r="E101" i="8"/>
  <c r="M101" i="8" s="1"/>
  <c r="D101" i="8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T96" i="8" s="1"/>
  <c r="R96" i="8"/>
  <c r="Q96" i="8"/>
  <c r="P96" i="8"/>
  <c r="U96" i="8" s="1"/>
  <c r="L96" i="8"/>
  <c r="M96" i="8" s="1"/>
  <c r="J96" i="8"/>
  <c r="H96" i="8"/>
  <c r="F96" i="8"/>
  <c r="E96" i="8"/>
  <c r="D96" i="8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T91" i="8" s="1"/>
  <c r="R91" i="8"/>
  <c r="Q91" i="8"/>
  <c r="P91" i="8"/>
  <c r="L91" i="8"/>
  <c r="J91" i="8"/>
  <c r="H91" i="8"/>
  <c r="F91" i="8"/>
  <c r="E91" i="8"/>
  <c r="K91" i="8" s="1"/>
  <c r="D91" i="8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T85" i="8" s="1"/>
  <c r="R85" i="8"/>
  <c r="Q85" i="8"/>
  <c r="P85" i="8"/>
  <c r="U85" i="8" s="1"/>
  <c r="L85" i="8"/>
  <c r="M85" i="8" s="1"/>
  <c r="J85" i="8"/>
  <c r="H85" i="8"/>
  <c r="F85" i="8"/>
  <c r="N85" i="8" s="1"/>
  <c r="E85" i="8"/>
  <c r="K85" i="8" s="1"/>
  <c r="D85" i="8"/>
  <c r="I85" i="8" s="1"/>
  <c r="S84" i="8"/>
  <c r="R84" i="8"/>
  <c r="T84" i="8" s="1"/>
  <c r="Q84" i="8"/>
  <c r="P84" i="8"/>
  <c r="U84" i="8" s="1"/>
  <c r="M84" i="8"/>
  <c r="L84" i="8"/>
  <c r="K84" i="8"/>
  <c r="J84" i="8"/>
  <c r="H84" i="8"/>
  <c r="F84" i="8"/>
  <c r="E84" i="8"/>
  <c r="O84" i="8" s="1"/>
  <c r="D84" i="8"/>
  <c r="I84" i="8" s="1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T78" i="8" s="1"/>
  <c r="Q78" i="8"/>
  <c r="P78" i="8"/>
  <c r="U78" i="8" s="1"/>
  <c r="L78" i="8"/>
  <c r="J78" i="8"/>
  <c r="H78" i="8"/>
  <c r="G78" i="8"/>
  <c r="F78" i="8"/>
  <c r="N78" i="8" s="1"/>
  <c r="E78" i="8"/>
  <c r="D78" i="8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T70" i="8" s="1"/>
  <c r="Q70" i="8"/>
  <c r="P70" i="8"/>
  <c r="U70" i="8" s="1"/>
  <c r="L70" i="8"/>
  <c r="K70" i="8"/>
  <c r="J70" i="8"/>
  <c r="H70" i="8"/>
  <c r="F70" i="8"/>
  <c r="E70" i="8"/>
  <c r="D70" i="8"/>
  <c r="U69" i="8"/>
  <c r="T69" i="8"/>
  <c r="O69" i="8"/>
  <c r="N69" i="8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T63" i="8" s="1"/>
  <c r="Q63" i="8"/>
  <c r="P63" i="8"/>
  <c r="U63" i="8" s="1"/>
  <c r="M63" i="8"/>
  <c r="L63" i="8"/>
  <c r="J63" i="8"/>
  <c r="H63" i="8"/>
  <c r="F63" i="8"/>
  <c r="N63" i="8" s="1"/>
  <c r="E63" i="8"/>
  <c r="O63" i="8" s="1"/>
  <c r="D63" i="8"/>
  <c r="G63" i="8" s="1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T58" i="8" s="1"/>
  <c r="R58" i="8"/>
  <c r="Q58" i="8"/>
  <c r="P58" i="8"/>
  <c r="U58" i="8" s="1"/>
  <c r="L58" i="8"/>
  <c r="J58" i="8"/>
  <c r="H58" i="8"/>
  <c r="F58" i="8"/>
  <c r="E58" i="8"/>
  <c r="M58" i="8" s="1"/>
  <c r="D58" i="8"/>
  <c r="G58" i="8" s="1"/>
  <c r="U57" i="8"/>
  <c r="T57" i="8"/>
  <c r="N57" i="8"/>
  <c r="O57" i="8" s="1"/>
  <c r="M57" i="8"/>
  <c r="K57" i="8"/>
  <c r="I57" i="8"/>
  <c r="G57" i="8"/>
  <c r="S54" i="8"/>
  <c r="T54" i="8" s="1"/>
  <c r="R54" i="8"/>
  <c r="Q54" i="8"/>
  <c r="P54" i="8"/>
  <c r="L54" i="8"/>
  <c r="J54" i="8"/>
  <c r="H54" i="8"/>
  <c r="G54" i="8"/>
  <c r="F54" i="8"/>
  <c r="E54" i="8"/>
  <c r="M54" i="8" s="1"/>
  <c r="D54" i="8"/>
  <c r="S53" i="8"/>
  <c r="R53" i="8"/>
  <c r="T53" i="8" s="1"/>
  <c r="Q53" i="8"/>
  <c r="P53" i="8"/>
  <c r="U53" i="8" s="1"/>
  <c r="L53" i="8"/>
  <c r="J53" i="8"/>
  <c r="H53" i="8"/>
  <c r="F53" i="8"/>
  <c r="E53" i="8"/>
  <c r="M53" i="8" s="1"/>
  <c r="D53" i="8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U47" i="8"/>
  <c r="S47" i="8"/>
  <c r="R47" i="8"/>
  <c r="Q47" i="8"/>
  <c r="P47" i="8"/>
  <c r="L47" i="8"/>
  <c r="J47" i="8"/>
  <c r="I47" i="8"/>
  <c r="H47" i="8"/>
  <c r="F47" i="8"/>
  <c r="G47" i="8" s="1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P40" i="8"/>
  <c r="U40" i="8" s="1"/>
  <c r="L40" i="8"/>
  <c r="J40" i="8"/>
  <c r="H40" i="8"/>
  <c r="F40" i="8"/>
  <c r="E40" i="8"/>
  <c r="D40" i="8"/>
  <c r="I40" i="8" s="1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U35" i="8"/>
  <c r="S35" i="8"/>
  <c r="R35" i="8"/>
  <c r="T35" i="8" s="1"/>
  <c r="Q35" i="8"/>
  <c r="P35" i="8"/>
  <c r="L35" i="8"/>
  <c r="J35" i="8"/>
  <c r="I35" i="8"/>
  <c r="H35" i="8"/>
  <c r="F35" i="8"/>
  <c r="E35" i="8"/>
  <c r="M35" i="8" s="1"/>
  <c r="D35" i="8"/>
  <c r="G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R27" i="8"/>
  <c r="T27" i="8" s="1"/>
  <c r="Q27" i="8"/>
  <c r="P27" i="8"/>
  <c r="U27" i="8" s="1"/>
  <c r="L27" i="8"/>
  <c r="J27" i="8"/>
  <c r="H27" i="8"/>
  <c r="F27" i="8"/>
  <c r="N27" i="8" s="1"/>
  <c r="O27" i="8" s="1"/>
  <c r="E27" i="8"/>
  <c r="M27" i="8" s="1"/>
  <c r="D27" i="8"/>
  <c r="U26" i="8"/>
  <c r="T26" i="8"/>
  <c r="N26" i="8"/>
  <c r="O26" i="8" s="1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P19" i="8"/>
  <c r="L19" i="8"/>
  <c r="J19" i="8"/>
  <c r="I19" i="8"/>
  <c r="H19" i="8"/>
  <c r="F19" i="8"/>
  <c r="G19" i="8" s="1"/>
  <c r="E19" i="8"/>
  <c r="D19" i="8"/>
  <c r="U18" i="8"/>
  <c r="T18" i="8"/>
  <c r="N18" i="8"/>
  <c r="O18" i="8" s="1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O11" i="8"/>
  <c r="N11" i="8"/>
  <c r="M11" i="8"/>
  <c r="K11" i="8"/>
  <c r="I11" i="8"/>
  <c r="G11" i="8"/>
  <c r="S10" i="8"/>
  <c r="R10" i="8"/>
  <c r="Q10" i="8"/>
  <c r="P10" i="8"/>
  <c r="U10" i="8" s="1"/>
  <c r="L10" i="8"/>
  <c r="K10" i="8"/>
  <c r="J10" i="8"/>
  <c r="H10" i="8"/>
  <c r="F10" i="8"/>
  <c r="E10" i="8"/>
  <c r="D10" i="8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Q339" i="7"/>
  <c r="P339" i="7"/>
  <c r="U339" i="7" s="1"/>
  <c r="L339" i="7"/>
  <c r="J339" i="7"/>
  <c r="H339" i="7"/>
  <c r="F339" i="7"/>
  <c r="E339" i="7"/>
  <c r="D339" i="7"/>
  <c r="S338" i="7"/>
  <c r="R338" i="7"/>
  <c r="Q338" i="7"/>
  <c r="P338" i="7"/>
  <c r="L338" i="7"/>
  <c r="J338" i="7"/>
  <c r="U338" i="7" s="1"/>
  <c r="H338" i="7"/>
  <c r="F338" i="7"/>
  <c r="E338" i="7"/>
  <c r="M338" i="7" s="1"/>
  <c r="D338" i="7"/>
  <c r="I338" i="7" s="1"/>
  <c r="T337" i="7"/>
  <c r="S337" i="7"/>
  <c r="R337" i="7"/>
  <c r="Q337" i="7"/>
  <c r="P337" i="7"/>
  <c r="L337" i="7"/>
  <c r="J337" i="7"/>
  <c r="H337" i="7"/>
  <c r="F337" i="7"/>
  <c r="N337" i="7" s="1"/>
  <c r="O337" i="7" s="1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N334" i="7"/>
  <c r="O334" i="7" s="1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Q332" i="7"/>
  <c r="P332" i="7"/>
  <c r="U332" i="7" s="1"/>
  <c r="L332" i="7"/>
  <c r="J332" i="7"/>
  <c r="H332" i="7"/>
  <c r="I332" i="7" s="1"/>
  <c r="F332" i="7"/>
  <c r="G332" i="7" s="1"/>
  <c r="E332" i="7"/>
  <c r="M332" i="7" s="1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T323" i="7" s="1"/>
  <c r="R323" i="7"/>
  <c r="Q323" i="7"/>
  <c r="P323" i="7"/>
  <c r="U323" i="7" s="1"/>
  <c r="L323" i="7"/>
  <c r="J323" i="7"/>
  <c r="H323" i="7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Q317" i="7"/>
  <c r="P317" i="7"/>
  <c r="L317" i="7"/>
  <c r="J317" i="7"/>
  <c r="H317" i="7"/>
  <c r="F317" i="7"/>
  <c r="E317" i="7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T310" i="7" s="1"/>
  <c r="Q310" i="7"/>
  <c r="P310" i="7"/>
  <c r="L310" i="7"/>
  <c r="J310" i="7"/>
  <c r="H310" i="7"/>
  <c r="F310" i="7"/>
  <c r="E310" i="7"/>
  <c r="D310" i="7"/>
  <c r="G310" i="7" s="1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Q303" i="7"/>
  <c r="P303" i="7"/>
  <c r="U303" i="7" s="1"/>
  <c r="L303" i="7"/>
  <c r="J303" i="7"/>
  <c r="K303" i="7" s="1"/>
  <c r="H303" i="7"/>
  <c r="F303" i="7"/>
  <c r="N303" i="7" s="1"/>
  <c r="O303" i="7" s="1"/>
  <c r="E303" i="7"/>
  <c r="D303" i="7"/>
  <c r="U302" i="7"/>
  <c r="T302" i="7"/>
  <c r="N302" i="7"/>
  <c r="O302" i="7" s="1"/>
  <c r="M302" i="7"/>
  <c r="K302" i="7"/>
  <c r="I302" i="7"/>
  <c r="G302" i="7"/>
  <c r="S299" i="7"/>
  <c r="R299" i="7"/>
  <c r="Q299" i="7"/>
  <c r="P299" i="7"/>
  <c r="L299" i="7"/>
  <c r="J299" i="7"/>
  <c r="H299" i="7"/>
  <c r="F299" i="7"/>
  <c r="E299" i="7"/>
  <c r="K299" i="7" s="1"/>
  <c r="D299" i="7"/>
  <c r="S298" i="7"/>
  <c r="T298" i="7" s="1"/>
  <c r="R298" i="7"/>
  <c r="Q298" i="7"/>
  <c r="P298" i="7"/>
  <c r="L298" i="7"/>
  <c r="J298" i="7"/>
  <c r="K298" i="7" s="1"/>
  <c r="H298" i="7"/>
  <c r="F298" i="7"/>
  <c r="E298" i="7"/>
  <c r="D298" i="7"/>
  <c r="I298" i="7" s="1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T292" i="7" s="1"/>
  <c r="Q292" i="7"/>
  <c r="P292" i="7"/>
  <c r="U292" i="7" s="1"/>
  <c r="L292" i="7"/>
  <c r="J292" i="7"/>
  <c r="H292" i="7"/>
  <c r="F292" i="7"/>
  <c r="E292" i="7"/>
  <c r="D292" i="7"/>
  <c r="G292" i="7" s="1"/>
  <c r="U291" i="7"/>
  <c r="T291" i="7"/>
  <c r="O291" i="7"/>
  <c r="N291" i="7"/>
  <c r="M291" i="7"/>
  <c r="K291" i="7"/>
  <c r="I291" i="7"/>
  <c r="G291" i="7"/>
  <c r="U290" i="7"/>
  <c r="T290" i="7"/>
  <c r="N290" i="7"/>
  <c r="O290" i="7" s="1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N286" i="7"/>
  <c r="O286" i="7" s="1"/>
  <c r="M286" i="7"/>
  <c r="K286" i="7"/>
  <c r="I286" i="7"/>
  <c r="G286" i="7"/>
  <c r="S285" i="7"/>
  <c r="R285" i="7"/>
  <c r="T285" i="7" s="1"/>
  <c r="Q285" i="7"/>
  <c r="P285" i="7"/>
  <c r="U285" i="7" s="1"/>
  <c r="L285" i="7"/>
  <c r="J285" i="7"/>
  <c r="K285" i="7" s="1"/>
  <c r="H285" i="7"/>
  <c r="G285" i="7"/>
  <c r="F285" i="7"/>
  <c r="E285" i="7"/>
  <c r="M285" i="7" s="1"/>
  <c r="D285" i="7"/>
  <c r="I285" i="7" s="1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N282" i="7"/>
  <c r="O282" i="7" s="1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O279" i="7"/>
  <c r="N279" i="7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T275" i="7" s="1"/>
  <c r="Q275" i="7"/>
  <c r="P275" i="7"/>
  <c r="L275" i="7"/>
  <c r="J275" i="7"/>
  <c r="H275" i="7"/>
  <c r="F275" i="7"/>
  <c r="E275" i="7"/>
  <c r="D275" i="7"/>
  <c r="U274" i="7"/>
  <c r="T274" i="7"/>
  <c r="O274" i="7"/>
  <c r="N274" i="7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Q267" i="7"/>
  <c r="P267" i="7"/>
  <c r="L267" i="7"/>
  <c r="J267" i="7"/>
  <c r="H267" i="7"/>
  <c r="F267" i="7"/>
  <c r="G267" i="7" s="1"/>
  <c r="E267" i="7"/>
  <c r="D267" i="7"/>
  <c r="U266" i="7"/>
  <c r="T266" i="7"/>
  <c r="N266" i="7"/>
  <c r="O266" i="7" s="1"/>
  <c r="M266" i="7"/>
  <c r="K266" i="7"/>
  <c r="I266" i="7"/>
  <c r="G266" i="7"/>
  <c r="U265" i="7"/>
  <c r="T265" i="7"/>
  <c r="N265" i="7"/>
  <c r="O265" i="7" s="1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T260" i="7" s="1"/>
  <c r="Q260" i="7"/>
  <c r="P260" i="7"/>
  <c r="L260" i="7"/>
  <c r="J260" i="7"/>
  <c r="U260" i="7" s="1"/>
  <c r="H260" i="7"/>
  <c r="F260" i="7"/>
  <c r="E260" i="7"/>
  <c r="D260" i="7"/>
  <c r="S259" i="7"/>
  <c r="R259" i="7"/>
  <c r="Q259" i="7"/>
  <c r="P259" i="7"/>
  <c r="U259" i="7" s="1"/>
  <c r="L259" i="7"/>
  <c r="J259" i="7"/>
  <c r="K259" i="7" s="1"/>
  <c r="H259" i="7"/>
  <c r="F259" i="7"/>
  <c r="E259" i="7"/>
  <c r="M259" i="7" s="1"/>
  <c r="D259" i="7"/>
  <c r="I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R254" i="7"/>
  <c r="T254" i="7" s="1"/>
  <c r="Q254" i="7"/>
  <c r="P254" i="7"/>
  <c r="U254" i="7" s="1"/>
  <c r="O254" i="7"/>
  <c r="L254" i="7"/>
  <c r="J254" i="7"/>
  <c r="H254" i="7"/>
  <c r="F254" i="7"/>
  <c r="N254" i="7" s="1"/>
  <c r="E254" i="7"/>
  <c r="K254" i="7" s="1"/>
  <c r="D254" i="7"/>
  <c r="I254" i="7" s="1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T247" i="7" s="1"/>
  <c r="R247" i="7"/>
  <c r="Q247" i="7"/>
  <c r="P247" i="7"/>
  <c r="U247" i="7" s="1"/>
  <c r="L247" i="7"/>
  <c r="K247" i="7"/>
  <c r="J247" i="7"/>
  <c r="H247" i="7"/>
  <c r="F247" i="7"/>
  <c r="E247" i="7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N244" i="7"/>
  <c r="O244" i="7" s="1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T240" i="7" s="1"/>
  <c r="R240" i="7"/>
  <c r="Q240" i="7"/>
  <c r="P240" i="7"/>
  <c r="U240" i="7" s="1"/>
  <c r="L240" i="7"/>
  <c r="J240" i="7"/>
  <c r="H240" i="7"/>
  <c r="F240" i="7"/>
  <c r="N240" i="7" s="1"/>
  <c r="E240" i="7"/>
  <c r="K240" i="7" s="1"/>
  <c r="D240" i="7"/>
  <c r="U239" i="7"/>
  <c r="T239" i="7"/>
  <c r="N239" i="7"/>
  <c r="O239" i="7" s="1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N237" i="7"/>
  <c r="O237" i="7" s="1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T231" i="7" s="1"/>
  <c r="Q231" i="7"/>
  <c r="P231" i="7"/>
  <c r="L231" i="7"/>
  <c r="J231" i="7"/>
  <c r="U231" i="7" s="1"/>
  <c r="H231" i="7"/>
  <c r="G231" i="7"/>
  <c r="F231" i="7"/>
  <c r="E231" i="7"/>
  <c r="D231" i="7"/>
  <c r="I231" i="7" s="1"/>
  <c r="S230" i="7"/>
  <c r="R230" i="7"/>
  <c r="T230" i="7" s="1"/>
  <c r="Q230" i="7"/>
  <c r="P230" i="7"/>
  <c r="U230" i="7" s="1"/>
  <c r="L230" i="7"/>
  <c r="J230" i="7"/>
  <c r="H230" i="7"/>
  <c r="F230" i="7"/>
  <c r="N230" i="7" s="1"/>
  <c r="O230" i="7" s="1"/>
  <c r="E230" i="7"/>
  <c r="D230" i="7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O225" i="7"/>
  <c r="N225" i="7"/>
  <c r="M225" i="7"/>
  <c r="K225" i="7"/>
  <c r="I225" i="7"/>
  <c r="G225" i="7"/>
  <c r="S224" i="7"/>
  <c r="R224" i="7"/>
  <c r="Q224" i="7"/>
  <c r="P224" i="7"/>
  <c r="U224" i="7" s="1"/>
  <c r="L224" i="7"/>
  <c r="K224" i="7"/>
  <c r="J224" i="7"/>
  <c r="I224" i="7"/>
  <c r="H224" i="7"/>
  <c r="F224" i="7"/>
  <c r="N224" i="7" s="1"/>
  <c r="E224" i="7"/>
  <c r="M224" i="7" s="1"/>
  <c r="D224" i="7"/>
  <c r="G224" i="7" s="1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T216" i="7" s="1"/>
  <c r="R216" i="7"/>
  <c r="Q216" i="7"/>
  <c r="P216" i="7"/>
  <c r="U216" i="7" s="1"/>
  <c r="L216" i="7"/>
  <c r="J216" i="7"/>
  <c r="H216" i="7"/>
  <c r="F216" i="7"/>
  <c r="E216" i="7"/>
  <c r="K216" i="7" s="1"/>
  <c r="D216" i="7"/>
  <c r="U215" i="7"/>
  <c r="T215" i="7"/>
  <c r="O215" i="7"/>
  <c r="N215" i="7"/>
  <c r="M215" i="7"/>
  <c r="K215" i="7"/>
  <c r="I215" i="7"/>
  <c r="G215" i="7"/>
  <c r="U214" i="7"/>
  <c r="T214" i="7"/>
  <c r="O214" i="7"/>
  <c r="N214" i="7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O209" i="7"/>
  <c r="N209" i="7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U205" i="7" s="1"/>
  <c r="L205" i="7"/>
  <c r="J205" i="7"/>
  <c r="H205" i="7"/>
  <c r="F205" i="7"/>
  <c r="E205" i="7"/>
  <c r="D205" i="7"/>
  <c r="I205" i="7" s="1"/>
  <c r="U204" i="7"/>
  <c r="S204" i="7"/>
  <c r="T204" i="7" s="1"/>
  <c r="R204" i="7"/>
  <c r="Q204" i="7"/>
  <c r="P204" i="7"/>
  <c r="L204" i="7"/>
  <c r="J204" i="7"/>
  <c r="H204" i="7"/>
  <c r="F204" i="7"/>
  <c r="N204" i="7" s="1"/>
  <c r="O204" i="7" s="1"/>
  <c r="E204" i="7"/>
  <c r="K204" i="7" s="1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Q198" i="7"/>
  <c r="P198" i="7"/>
  <c r="U198" i="7" s="1"/>
  <c r="L198" i="7"/>
  <c r="J198" i="7"/>
  <c r="H198" i="7"/>
  <c r="I198" i="7" s="1"/>
  <c r="G198" i="7"/>
  <c r="F198" i="7"/>
  <c r="E198" i="7"/>
  <c r="M198" i="7" s="1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O193" i="7"/>
  <c r="N193" i="7"/>
  <c r="M193" i="7"/>
  <c r="K193" i="7"/>
  <c r="I193" i="7"/>
  <c r="G193" i="7"/>
  <c r="U192" i="7"/>
  <c r="T192" i="7"/>
  <c r="O192" i="7"/>
  <c r="N192" i="7"/>
  <c r="M192" i="7"/>
  <c r="K192" i="7"/>
  <c r="I192" i="7"/>
  <c r="G192" i="7"/>
  <c r="U191" i="7"/>
  <c r="S191" i="7"/>
  <c r="R191" i="7"/>
  <c r="T191" i="7" s="1"/>
  <c r="Q191" i="7"/>
  <c r="P191" i="7"/>
  <c r="L191" i="7"/>
  <c r="K191" i="7"/>
  <c r="J191" i="7"/>
  <c r="I191" i="7"/>
  <c r="H191" i="7"/>
  <c r="F191" i="7"/>
  <c r="N191" i="7" s="1"/>
  <c r="E191" i="7"/>
  <c r="O191" i="7" s="1"/>
  <c r="D191" i="7"/>
  <c r="G191" i="7" s="1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T185" i="7" s="1"/>
  <c r="Q185" i="7"/>
  <c r="P185" i="7"/>
  <c r="U185" i="7" s="1"/>
  <c r="L185" i="7"/>
  <c r="J185" i="7"/>
  <c r="H185" i="7"/>
  <c r="F185" i="7"/>
  <c r="N185" i="7" s="1"/>
  <c r="E185" i="7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O180" i="7"/>
  <c r="N180" i="7"/>
  <c r="M180" i="7"/>
  <c r="K180" i="7"/>
  <c r="I180" i="7"/>
  <c r="G180" i="7"/>
  <c r="U179" i="7"/>
  <c r="S179" i="7"/>
  <c r="R179" i="7"/>
  <c r="T179" i="7" s="1"/>
  <c r="Q179" i="7"/>
  <c r="P179" i="7"/>
  <c r="L179" i="7"/>
  <c r="J179" i="7"/>
  <c r="H179" i="7"/>
  <c r="F179" i="7"/>
  <c r="E179" i="7"/>
  <c r="K179" i="7" s="1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S170" i="7"/>
  <c r="R170" i="7"/>
  <c r="T170" i="7" s="1"/>
  <c r="Q170" i="7"/>
  <c r="P170" i="7"/>
  <c r="U170" i="7" s="1"/>
  <c r="L170" i="7"/>
  <c r="J170" i="7"/>
  <c r="K170" i="7" s="1"/>
  <c r="H170" i="7"/>
  <c r="F170" i="7"/>
  <c r="E170" i="7"/>
  <c r="M170" i="7" s="1"/>
  <c r="D170" i="7"/>
  <c r="I170" i="7" s="1"/>
  <c r="S169" i="7"/>
  <c r="R169" i="7"/>
  <c r="T169" i="7" s="1"/>
  <c r="Q169" i="7"/>
  <c r="P169" i="7"/>
  <c r="U169" i="7" s="1"/>
  <c r="L169" i="7"/>
  <c r="J169" i="7"/>
  <c r="H169" i="7"/>
  <c r="I169" i="7" s="1"/>
  <c r="F169" i="7"/>
  <c r="E169" i="7"/>
  <c r="D169" i="7"/>
  <c r="G169" i="7" s="1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N165" i="7"/>
  <c r="O165" i="7" s="1"/>
  <c r="M165" i="7"/>
  <c r="K165" i="7"/>
  <c r="I165" i="7"/>
  <c r="G165" i="7"/>
  <c r="U164" i="7"/>
  <c r="T164" i="7"/>
  <c r="O164" i="7"/>
  <c r="N164" i="7"/>
  <c r="M164" i="7"/>
  <c r="K164" i="7"/>
  <c r="I164" i="7"/>
  <c r="G164" i="7"/>
  <c r="U163" i="7"/>
  <c r="S163" i="7"/>
  <c r="R163" i="7"/>
  <c r="Q163" i="7"/>
  <c r="P163" i="7"/>
  <c r="L163" i="7"/>
  <c r="J163" i="7"/>
  <c r="H163" i="7"/>
  <c r="F163" i="7"/>
  <c r="N163" i="7" s="1"/>
  <c r="E163" i="7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O158" i="7"/>
  <c r="N158" i="7"/>
  <c r="M158" i="7"/>
  <c r="K158" i="7"/>
  <c r="I158" i="7"/>
  <c r="G158" i="7"/>
  <c r="U157" i="7"/>
  <c r="S157" i="7"/>
  <c r="T157" i="7" s="1"/>
  <c r="R157" i="7"/>
  <c r="Q157" i="7"/>
  <c r="P157" i="7"/>
  <c r="L157" i="7"/>
  <c r="J157" i="7"/>
  <c r="I157" i="7"/>
  <c r="H157" i="7"/>
  <c r="G157" i="7"/>
  <c r="F157" i="7"/>
  <c r="E157" i="7"/>
  <c r="K157" i="7" s="1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O153" i="7"/>
  <c r="N153" i="7"/>
  <c r="M153" i="7"/>
  <c r="K153" i="7"/>
  <c r="I153" i="7"/>
  <c r="G153" i="7"/>
  <c r="U152" i="7"/>
  <c r="T152" i="7"/>
  <c r="O152" i="7"/>
  <c r="N152" i="7"/>
  <c r="M152" i="7"/>
  <c r="K152" i="7"/>
  <c r="I152" i="7"/>
  <c r="G152" i="7"/>
  <c r="U151" i="7"/>
  <c r="T151" i="7"/>
  <c r="O151" i="7"/>
  <c r="N151" i="7"/>
  <c r="M151" i="7"/>
  <c r="K151" i="7"/>
  <c r="I151" i="7"/>
  <c r="G151" i="7"/>
  <c r="S150" i="7"/>
  <c r="R150" i="7"/>
  <c r="T150" i="7" s="1"/>
  <c r="Q150" i="7"/>
  <c r="P150" i="7"/>
  <c r="U150" i="7" s="1"/>
  <c r="O150" i="7"/>
  <c r="L150" i="7"/>
  <c r="J150" i="7"/>
  <c r="I150" i="7"/>
  <c r="H150" i="7"/>
  <c r="G150" i="7"/>
  <c r="F150" i="7"/>
  <c r="E150" i="7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T144" i="7" s="1"/>
  <c r="Q144" i="7"/>
  <c r="P144" i="7"/>
  <c r="U144" i="7" s="1"/>
  <c r="L144" i="7"/>
  <c r="J144" i="7"/>
  <c r="H144" i="7"/>
  <c r="F144" i="7"/>
  <c r="E144" i="7"/>
  <c r="O144" i="7" s="1"/>
  <c r="D144" i="7"/>
  <c r="G144" i="7" s="1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U137" i="7"/>
  <c r="S137" i="7"/>
  <c r="R137" i="7"/>
  <c r="T137" i="7" s="1"/>
  <c r="Q137" i="7"/>
  <c r="P137" i="7"/>
  <c r="L137" i="7"/>
  <c r="J137" i="7"/>
  <c r="H137" i="7"/>
  <c r="G137" i="7"/>
  <c r="F137" i="7"/>
  <c r="E137" i="7"/>
  <c r="M137" i="7" s="1"/>
  <c r="D137" i="7"/>
  <c r="I137" i="7" s="1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R132" i="7"/>
  <c r="T132" i="7" s="1"/>
  <c r="Q132" i="7"/>
  <c r="P132" i="7"/>
  <c r="U132" i="7" s="1"/>
  <c r="L132" i="7"/>
  <c r="J132" i="7"/>
  <c r="H132" i="7"/>
  <c r="I132" i="7" s="1"/>
  <c r="G132" i="7"/>
  <c r="F132" i="7"/>
  <c r="E132" i="7"/>
  <c r="D132" i="7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U126" i="7"/>
  <c r="S126" i="7"/>
  <c r="R126" i="7"/>
  <c r="Q126" i="7"/>
  <c r="P126" i="7"/>
  <c r="L126" i="7"/>
  <c r="J126" i="7"/>
  <c r="I126" i="7"/>
  <c r="H126" i="7"/>
  <c r="F126" i="7"/>
  <c r="E126" i="7"/>
  <c r="M126" i="7" s="1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P121" i="7"/>
  <c r="U121" i="7" s="1"/>
  <c r="L121" i="7"/>
  <c r="J121" i="7"/>
  <c r="H121" i="7"/>
  <c r="F121" i="7"/>
  <c r="N121" i="7" s="1"/>
  <c r="O121" i="7" s="1"/>
  <c r="E121" i="7"/>
  <c r="D121" i="7"/>
  <c r="G121" i="7" s="1"/>
  <c r="U120" i="7"/>
  <c r="T120" i="7"/>
  <c r="O120" i="7"/>
  <c r="N120" i="7"/>
  <c r="M120" i="7"/>
  <c r="K120" i="7"/>
  <c r="I120" i="7"/>
  <c r="G120" i="7"/>
  <c r="U119" i="7"/>
  <c r="T119" i="7"/>
  <c r="N119" i="7"/>
  <c r="O119" i="7" s="1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Q112" i="7"/>
  <c r="P112" i="7"/>
  <c r="U112" i="7" s="1"/>
  <c r="L112" i="7"/>
  <c r="J112" i="7"/>
  <c r="I112" i="7"/>
  <c r="H112" i="7"/>
  <c r="G112" i="7"/>
  <c r="F112" i="7"/>
  <c r="E112" i="7"/>
  <c r="D112" i="7"/>
  <c r="U111" i="7"/>
  <c r="T111" i="7"/>
  <c r="O111" i="7"/>
  <c r="N111" i="7"/>
  <c r="M111" i="7"/>
  <c r="K111" i="7"/>
  <c r="I111" i="7"/>
  <c r="G111" i="7"/>
  <c r="U110" i="7"/>
  <c r="T110" i="7"/>
  <c r="O110" i="7"/>
  <c r="N110" i="7"/>
  <c r="M110" i="7"/>
  <c r="K110" i="7"/>
  <c r="I110" i="7"/>
  <c r="G110" i="7"/>
  <c r="U109" i="7"/>
  <c r="T109" i="7"/>
  <c r="O109" i="7"/>
  <c r="N109" i="7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O107" i="7"/>
  <c r="N107" i="7"/>
  <c r="M107" i="7"/>
  <c r="K107" i="7"/>
  <c r="I107" i="7"/>
  <c r="G107" i="7"/>
  <c r="S106" i="7"/>
  <c r="T106" i="7" s="1"/>
  <c r="R106" i="7"/>
  <c r="Q106" i="7"/>
  <c r="P106" i="7"/>
  <c r="U106" i="7" s="1"/>
  <c r="L106" i="7"/>
  <c r="J106" i="7"/>
  <c r="H106" i="7"/>
  <c r="I106" i="7" s="1"/>
  <c r="G106" i="7"/>
  <c r="F106" i="7"/>
  <c r="E106" i="7"/>
  <c r="D106" i="7"/>
  <c r="U105" i="7"/>
  <c r="T105" i="7"/>
  <c r="N105" i="7"/>
  <c r="O105" i="7" s="1"/>
  <c r="M105" i="7"/>
  <c r="K105" i="7"/>
  <c r="I105" i="7"/>
  <c r="G105" i="7"/>
  <c r="U102" i="7"/>
  <c r="S102" i="7"/>
  <c r="R102" i="7"/>
  <c r="T102" i="7" s="1"/>
  <c r="Q102" i="7"/>
  <c r="P102" i="7"/>
  <c r="L102" i="7"/>
  <c r="J102" i="7"/>
  <c r="I102" i="7"/>
  <c r="H102" i="7"/>
  <c r="F102" i="7"/>
  <c r="E102" i="7"/>
  <c r="M102" i="7" s="1"/>
  <c r="D102" i="7"/>
  <c r="S101" i="7"/>
  <c r="R101" i="7"/>
  <c r="Q101" i="7"/>
  <c r="P101" i="7"/>
  <c r="U101" i="7" s="1"/>
  <c r="L101" i="7"/>
  <c r="M101" i="7" s="1"/>
  <c r="K101" i="7"/>
  <c r="J101" i="7"/>
  <c r="H101" i="7"/>
  <c r="I101" i="7" s="1"/>
  <c r="F101" i="7"/>
  <c r="N101" i="7" s="1"/>
  <c r="E101" i="7"/>
  <c r="D101" i="7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U96" i="7"/>
  <c r="S96" i="7"/>
  <c r="R96" i="7"/>
  <c r="T96" i="7" s="1"/>
  <c r="Q96" i="7"/>
  <c r="P96" i="7"/>
  <c r="L96" i="7"/>
  <c r="J96" i="7"/>
  <c r="H96" i="7"/>
  <c r="F96" i="7"/>
  <c r="E96" i="7"/>
  <c r="D96" i="7"/>
  <c r="G96" i="7" s="1"/>
  <c r="U95" i="7"/>
  <c r="T95" i="7"/>
  <c r="O95" i="7"/>
  <c r="N95" i="7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T91" i="7" s="1"/>
  <c r="R91" i="7"/>
  <c r="Q91" i="7"/>
  <c r="P91" i="7"/>
  <c r="U91" i="7" s="1"/>
  <c r="L91" i="7"/>
  <c r="K91" i="7"/>
  <c r="J91" i="7"/>
  <c r="I91" i="7"/>
  <c r="H91" i="7"/>
  <c r="G91" i="7"/>
  <c r="F91" i="7"/>
  <c r="E91" i="7"/>
  <c r="D91" i="7"/>
  <c r="U90" i="7"/>
  <c r="T90" i="7"/>
  <c r="O90" i="7"/>
  <c r="N90" i="7"/>
  <c r="M90" i="7"/>
  <c r="K90" i="7"/>
  <c r="I90" i="7"/>
  <c r="G90" i="7"/>
  <c r="U89" i="7"/>
  <c r="T89" i="7"/>
  <c r="O89" i="7"/>
  <c r="N89" i="7"/>
  <c r="M89" i="7"/>
  <c r="K89" i="7"/>
  <c r="I89" i="7"/>
  <c r="G89" i="7"/>
  <c r="U88" i="7"/>
  <c r="T88" i="7"/>
  <c r="O88" i="7"/>
  <c r="N88" i="7"/>
  <c r="M88" i="7"/>
  <c r="K88" i="7"/>
  <c r="I88" i="7"/>
  <c r="G88" i="7"/>
  <c r="S85" i="7"/>
  <c r="R85" i="7"/>
  <c r="Q85" i="7"/>
  <c r="P85" i="7"/>
  <c r="U85" i="7" s="1"/>
  <c r="L85" i="7"/>
  <c r="J85" i="7"/>
  <c r="I85" i="7"/>
  <c r="H85" i="7"/>
  <c r="F85" i="7"/>
  <c r="E85" i="7"/>
  <c r="M85" i="7" s="1"/>
  <c r="D85" i="7"/>
  <c r="S84" i="7"/>
  <c r="R84" i="7"/>
  <c r="Q84" i="7"/>
  <c r="P84" i="7"/>
  <c r="L84" i="7"/>
  <c r="J84" i="7"/>
  <c r="U84" i="7" s="1"/>
  <c r="H84" i="7"/>
  <c r="F84" i="7"/>
  <c r="E84" i="7"/>
  <c r="M84" i="7" s="1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N79" i="7"/>
  <c r="O79" i="7" s="1"/>
  <c r="M79" i="7"/>
  <c r="K79" i="7"/>
  <c r="I79" i="7"/>
  <c r="G79" i="7"/>
  <c r="S78" i="7"/>
  <c r="R78" i="7"/>
  <c r="T78" i="7" s="1"/>
  <c r="Q78" i="7"/>
  <c r="P78" i="7"/>
  <c r="U78" i="7" s="1"/>
  <c r="L78" i="7"/>
  <c r="J78" i="7"/>
  <c r="I78" i="7"/>
  <c r="H78" i="7"/>
  <c r="G78" i="7"/>
  <c r="F78" i="7"/>
  <c r="E78" i="7"/>
  <c r="D78" i="7"/>
  <c r="U77" i="7"/>
  <c r="T77" i="7"/>
  <c r="O77" i="7"/>
  <c r="N77" i="7"/>
  <c r="M77" i="7"/>
  <c r="K77" i="7"/>
  <c r="I77" i="7"/>
  <c r="G77" i="7"/>
  <c r="U76" i="7"/>
  <c r="T76" i="7"/>
  <c r="O76" i="7"/>
  <c r="N76" i="7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O74" i="7"/>
  <c r="N74" i="7"/>
  <c r="M74" i="7"/>
  <c r="K74" i="7"/>
  <c r="I74" i="7"/>
  <c r="G74" i="7"/>
  <c r="U73" i="7"/>
  <c r="T73" i="7"/>
  <c r="O73" i="7"/>
  <c r="N73" i="7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O71" i="7"/>
  <c r="N71" i="7"/>
  <c r="M71" i="7"/>
  <c r="K71" i="7"/>
  <c r="I71" i="7"/>
  <c r="G71" i="7"/>
  <c r="S70" i="7"/>
  <c r="T70" i="7" s="1"/>
  <c r="R70" i="7"/>
  <c r="Q70" i="7"/>
  <c r="P70" i="7"/>
  <c r="U70" i="7" s="1"/>
  <c r="L70" i="7"/>
  <c r="K70" i="7"/>
  <c r="J70" i="7"/>
  <c r="H70" i="7"/>
  <c r="I70" i="7" s="1"/>
  <c r="G70" i="7"/>
  <c r="F70" i="7"/>
  <c r="E70" i="7"/>
  <c r="M70" i="7" s="1"/>
  <c r="D70" i="7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S63" i="7"/>
  <c r="R63" i="7"/>
  <c r="T63" i="7" s="1"/>
  <c r="Q63" i="7"/>
  <c r="P63" i="7"/>
  <c r="L63" i="7"/>
  <c r="J63" i="7"/>
  <c r="U63" i="7" s="1"/>
  <c r="H63" i="7"/>
  <c r="F63" i="7"/>
  <c r="E63" i="7"/>
  <c r="D63" i="7"/>
  <c r="I63" i="7" s="1"/>
  <c r="U62" i="7"/>
  <c r="T62" i="7"/>
  <c r="O62" i="7"/>
  <c r="N62" i="7"/>
  <c r="M62" i="7"/>
  <c r="K62" i="7"/>
  <c r="I62" i="7"/>
  <c r="G62" i="7"/>
  <c r="U61" i="7"/>
  <c r="T61" i="7"/>
  <c r="O61" i="7"/>
  <c r="N61" i="7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T58" i="7" s="1"/>
  <c r="Q58" i="7"/>
  <c r="P58" i="7"/>
  <c r="U58" i="7" s="1"/>
  <c r="L58" i="7"/>
  <c r="J58" i="7"/>
  <c r="H58" i="7"/>
  <c r="I58" i="7" s="1"/>
  <c r="F58" i="7"/>
  <c r="E58" i="7"/>
  <c r="D58" i="7"/>
  <c r="U57" i="7"/>
  <c r="T57" i="7"/>
  <c r="N57" i="7"/>
  <c r="O57" i="7" s="1"/>
  <c r="M57" i="7"/>
  <c r="K57" i="7"/>
  <c r="I57" i="7"/>
  <c r="G57" i="7"/>
  <c r="S54" i="7"/>
  <c r="R54" i="7"/>
  <c r="T54" i="7" s="1"/>
  <c r="Q54" i="7"/>
  <c r="P54" i="7"/>
  <c r="L54" i="7"/>
  <c r="J54" i="7"/>
  <c r="H54" i="7"/>
  <c r="G54" i="7"/>
  <c r="F54" i="7"/>
  <c r="E54" i="7"/>
  <c r="M54" i="7" s="1"/>
  <c r="D54" i="7"/>
  <c r="S53" i="7"/>
  <c r="R53" i="7"/>
  <c r="Q53" i="7"/>
  <c r="P53" i="7"/>
  <c r="U53" i="7" s="1"/>
  <c r="O53" i="7"/>
  <c r="L53" i="7"/>
  <c r="K53" i="7"/>
  <c r="J53" i="7"/>
  <c r="H53" i="7"/>
  <c r="F53" i="7"/>
  <c r="E53" i="7"/>
  <c r="M53" i="7" s="1"/>
  <c r="D53" i="7"/>
  <c r="I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T47" i="7"/>
  <c r="S47" i="7"/>
  <c r="R47" i="7"/>
  <c r="Q47" i="7"/>
  <c r="P47" i="7"/>
  <c r="U47" i="7" s="1"/>
  <c r="L47" i="7"/>
  <c r="K47" i="7"/>
  <c r="J47" i="7"/>
  <c r="H47" i="7"/>
  <c r="F47" i="7"/>
  <c r="E47" i="7"/>
  <c r="D47" i="7"/>
  <c r="U46" i="7"/>
  <c r="T46" i="7"/>
  <c r="O46" i="7"/>
  <c r="N46" i="7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O43" i="7"/>
  <c r="N43" i="7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T40" i="7" s="1"/>
  <c r="Q40" i="7"/>
  <c r="P40" i="7"/>
  <c r="U40" i="7" s="1"/>
  <c r="L40" i="7"/>
  <c r="J40" i="7"/>
  <c r="H40" i="7"/>
  <c r="F40" i="7"/>
  <c r="N40" i="7" s="1"/>
  <c r="E40" i="7"/>
  <c r="M40" i="7" s="1"/>
  <c r="D40" i="7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T35" i="7" s="1"/>
  <c r="Q35" i="7"/>
  <c r="P35" i="7"/>
  <c r="L35" i="7"/>
  <c r="J35" i="7"/>
  <c r="H35" i="7"/>
  <c r="G35" i="7"/>
  <c r="F35" i="7"/>
  <c r="E35" i="7"/>
  <c r="M35" i="7" s="1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O32" i="7"/>
  <c r="N32" i="7"/>
  <c r="M32" i="7"/>
  <c r="K32" i="7"/>
  <c r="I32" i="7"/>
  <c r="G32" i="7"/>
  <c r="U31" i="7"/>
  <c r="T31" i="7"/>
  <c r="N31" i="7"/>
  <c r="O31" i="7" s="1"/>
  <c r="M31" i="7"/>
  <c r="K31" i="7"/>
  <c r="I31" i="7"/>
  <c r="G31" i="7"/>
  <c r="U30" i="7"/>
  <c r="T30" i="7"/>
  <c r="O30" i="7"/>
  <c r="N30" i="7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T27" i="7" s="1"/>
  <c r="Q27" i="7"/>
  <c r="P27" i="7"/>
  <c r="L27" i="7"/>
  <c r="J27" i="7"/>
  <c r="U27" i="7" s="1"/>
  <c r="H27" i="7"/>
  <c r="F27" i="7"/>
  <c r="E27" i="7"/>
  <c r="D27" i="7"/>
  <c r="U26" i="7"/>
  <c r="T26" i="7"/>
  <c r="O26" i="7"/>
  <c r="N26" i="7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O23" i="7"/>
  <c r="N23" i="7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S19" i="7"/>
  <c r="R19" i="7"/>
  <c r="T19" i="7" s="1"/>
  <c r="Q19" i="7"/>
  <c r="P19" i="7"/>
  <c r="L19" i="7"/>
  <c r="K19" i="7"/>
  <c r="J19" i="7"/>
  <c r="U19" i="7" s="1"/>
  <c r="H19" i="7"/>
  <c r="F19" i="7"/>
  <c r="N19" i="7" s="1"/>
  <c r="E19" i="7"/>
  <c r="D19" i="7"/>
  <c r="I19" i="7" s="1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O14" i="7"/>
  <c r="N14" i="7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R10" i="7"/>
  <c r="Q10" i="7"/>
  <c r="P10" i="7"/>
  <c r="U10" i="7" s="1"/>
  <c r="L10" i="7"/>
  <c r="J10" i="7"/>
  <c r="H10" i="7"/>
  <c r="I10" i="7" s="1"/>
  <c r="F10" i="7"/>
  <c r="N10" i="7" s="1"/>
  <c r="E10" i="7"/>
  <c r="D10" i="7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T339" i="6" s="1"/>
  <c r="Q339" i="6"/>
  <c r="P339" i="6"/>
  <c r="L339" i="6"/>
  <c r="J339" i="6"/>
  <c r="H339" i="6"/>
  <c r="F339" i="6"/>
  <c r="E339" i="6"/>
  <c r="D339" i="6"/>
  <c r="S338" i="6"/>
  <c r="R338" i="6"/>
  <c r="T338" i="6" s="1"/>
  <c r="Q338" i="6"/>
  <c r="P338" i="6"/>
  <c r="U338" i="6" s="1"/>
  <c r="L338" i="6"/>
  <c r="J338" i="6"/>
  <c r="K338" i="6" s="1"/>
  <c r="H338" i="6"/>
  <c r="F338" i="6"/>
  <c r="E338" i="6"/>
  <c r="D338" i="6"/>
  <c r="I338" i="6" s="1"/>
  <c r="S337" i="6"/>
  <c r="T337" i="6" s="1"/>
  <c r="R337" i="6"/>
  <c r="Q337" i="6"/>
  <c r="P337" i="6"/>
  <c r="U337" i="6" s="1"/>
  <c r="L337" i="6"/>
  <c r="J337" i="6"/>
  <c r="H337" i="6"/>
  <c r="F337" i="6"/>
  <c r="E337" i="6"/>
  <c r="M337" i="6" s="1"/>
  <c r="D337" i="6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T332" i="6" s="1"/>
  <c r="Q332" i="6"/>
  <c r="P332" i="6"/>
  <c r="L332" i="6"/>
  <c r="J332" i="6"/>
  <c r="K332" i="6" s="1"/>
  <c r="H332" i="6"/>
  <c r="F332" i="6"/>
  <c r="N332" i="6" s="1"/>
  <c r="O332" i="6" s="1"/>
  <c r="E332" i="6"/>
  <c r="D332" i="6"/>
  <c r="G332" i="6" s="1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S323" i="6"/>
  <c r="R323" i="6"/>
  <c r="T323" i="6" s="1"/>
  <c r="Q323" i="6"/>
  <c r="P323" i="6"/>
  <c r="L323" i="6"/>
  <c r="J323" i="6"/>
  <c r="H323" i="6"/>
  <c r="F323" i="6"/>
  <c r="N323" i="6" s="1"/>
  <c r="E323" i="6"/>
  <c r="D323" i="6"/>
  <c r="I323" i="6" s="1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S317" i="6"/>
  <c r="T317" i="6" s="1"/>
  <c r="R317" i="6"/>
  <c r="Q317" i="6"/>
  <c r="P317" i="6"/>
  <c r="U317" i="6" s="1"/>
  <c r="L317" i="6"/>
  <c r="J317" i="6"/>
  <c r="H317" i="6"/>
  <c r="F317" i="6"/>
  <c r="E317" i="6"/>
  <c r="K317" i="6" s="1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T310" i="6" s="1"/>
  <c r="Q310" i="6"/>
  <c r="P310" i="6"/>
  <c r="U310" i="6" s="1"/>
  <c r="L310" i="6"/>
  <c r="J310" i="6"/>
  <c r="H310" i="6"/>
  <c r="F310" i="6"/>
  <c r="E310" i="6"/>
  <c r="D310" i="6"/>
  <c r="I310" i="6" s="1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T303" i="6" s="1"/>
  <c r="Q303" i="6"/>
  <c r="P303" i="6"/>
  <c r="L303" i="6"/>
  <c r="J303" i="6"/>
  <c r="K303" i="6" s="1"/>
  <c r="H303" i="6"/>
  <c r="F303" i="6"/>
  <c r="G303" i="6" s="1"/>
  <c r="E303" i="6"/>
  <c r="M303" i="6" s="1"/>
  <c r="D303" i="6"/>
  <c r="U302" i="6"/>
  <c r="T302" i="6"/>
  <c r="N302" i="6"/>
  <c r="O302" i="6" s="1"/>
  <c r="M302" i="6"/>
  <c r="K302" i="6"/>
  <c r="I302" i="6"/>
  <c r="G302" i="6"/>
  <c r="S299" i="6"/>
  <c r="R299" i="6"/>
  <c r="T299" i="6" s="1"/>
  <c r="Q299" i="6"/>
  <c r="P299" i="6"/>
  <c r="L299" i="6"/>
  <c r="J299" i="6"/>
  <c r="H299" i="6"/>
  <c r="F299" i="6"/>
  <c r="E299" i="6"/>
  <c r="D299" i="6"/>
  <c r="S298" i="6"/>
  <c r="R298" i="6"/>
  <c r="T298" i="6" s="1"/>
  <c r="Q298" i="6"/>
  <c r="P298" i="6"/>
  <c r="L298" i="6"/>
  <c r="J298" i="6"/>
  <c r="K298" i="6" s="1"/>
  <c r="H298" i="6"/>
  <c r="F298" i="6"/>
  <c r="E298" i="6"/>
  <c r="M298" i="6" s="1"/>
  <c r="D298" i="6"/>
  <c r="I298" i="6" s="1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T292" i="6" s="1"/>
  <c r="Q292" i="6"/>
  <c r="P292" i="6"/>
  <c r="U292" i="6" s="1"/>
  <c r="L292" i="6"/>
  <c r="J292" i="6"/>
  <c r="H292" i="6"/>
  <c r="F292" i="6"/>
  <c r="E292" i="6"/>
  <c r="M292" i="6" s="1"/>
  <c r="D292" i="6"/>
  <c r="I292" i="6" s="1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T285" i="6" s="1"/>
  <c r="Q285" i="6"/>
  <c r="P285" i="6"/>
  <c r="U285" i="6" s="1"/>
  <c r="L285" i="6"/>
  <c r="J285" i="6"/>
  <c r="K285" i="6" s="1"/>
  <c r="H285" i="6"/>
  <c r="F285" i="6"/>
  <c r="E285" i="6"/>
  <c r="M285" i="6" s="1"/>
  <c r="D285" i="6"/>
  <c r="G285" i="6" s="1"/>
  <c r="U284" i="6"/>
  <c r="T284" i="6"/>
  <c r="O284" i="6"/>
  <c r="N284" i="6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Q275" i="6"/>
  <c r="P275" i="6"/>
  <c r="U275" i="6" s="1"/>
  <c r="L275" i="6"/>
  <c r="J275" i="6"/>
  <c r="H275" i="6"/>
  <c r="F275" i="6"/>
  <c r="N275" i="6" s="1"/>
  <c r="E275" i="6"/>
  <c r="D275" i="6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S267" i="6"/>
  <c r="R267" i="6"/>
  <c r="T267" i="6" s="1"/>
  <c r="Q267" i="6"/>
  <c r="P267" i="6"/>
  <c r="L267" i="6"/>
  <c r="J267" i="6"/>
  <c r="U267" i="6" s="1"/>
  <c r="H267" i="6"/>
  <c r="F267" i="6"/>
  <c r="E267" i="6"/>
  <c r="K267" i="6" s="1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T260" i="6" s="1"/>
  <c r="Q260" i="6"/>
  <c r="P260" i="6"/>
  <c r="L260" i="6"/>
  <c r="J260" i="6"/>
  <c r="H260" i="6"/>
  <c r="F260" i="6"/>
  <c r="N260" i="6" s="1"/>
  <c r="O260" i="6" s="1"/>
  <c r="E260" i="6"/>
  <c r="D260" i="6"/>
  <c r="I260" i="6" s="1"/>
  <c r="S259" i="6"/>
  <c r="R259" i="6"/>
  <c r="T259" i="6" s="1"/>
  <c r="Q259" i="6"/>
  <c r="P259" i="6"/>
  <c r="L259" i="6"/>
  <c r="J259" i="6"/>
  <c r="K259" i="6" s="1"/>
  <c r="H259" i="6"/>
  <c r="F259" i="6"/>
  <c r="N259" i="6" s="1"/>
  <c r="O259" i="6" s="1"/>
  <c r="E259" i="6"/>
  <c r="M259" i="6" s="1"/>
  <c r="D259" i="6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T254" i="6" s="1"/>
  <c r="Q254" i="6"/>
  <c r="P254" i="6"/>
  <c r="L254" i="6"/>
  <c r="J254" i="6"/>
  <c r="H254" i="6"/>
  <c r="F254" i="6"/>
  <c r="N254" i="6" s="1"/>
  <c r="E254" i="6"/>
  <c r="D254" i="6"/>
  <c r="I254" i="6" s="1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T247" i="6"/>
  <c r="S247" i="6"/>
  <c r="R247" i="6"/>
  <c r="Q247" i="6"/>
  <c r="P247" i="6"/>
  <c r="L247" i="6"/>
  <c r="J247" i="6"/>
  <c r="U247" i="6" s="1"/>
  <c r="H247" i="6"/>
  <c r="F247" i="6"/>
  <c r="N247" i="6" s="1"/>
  <c r="O247" i="6" s="1"/>
  <c r="E247" i="6"/>
  <c r="D247" i="6"/>
  <c r="I247" i="6" s="1"/>
  <c r="U246" i="6"/>
  <c r="T246" i="6"/>
  <c r="O246" i="6"/>
  <c r="N246" i="6"/>
  <c r="M246" i="6"/>
  <c r="K246" i="6"/>
  <c r="I246" i="6"/>
  <c r="G246" i="6"/>
  <c r="U245" i="6"/>
  <c r="T245" i="6"/>
  <c r="N245" i="6"/>
  <c r="O245" i="6" s="1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T240" i="6"/>
  <c r="S240" i="6"/>
  <c r="R240" i="6"/>
  <c r="Q240" i="6"/>
  <c r="P240" i="6"/>
  <c r="L240" i="6"/>
  <c r="J240" i="6"/>
  <c r="H240" i="6"/>
  <c r="F240" i="6"/>
  <c r="N240" i="6" s="1"/>
  <c r="E240" i="6"/>
  <c r="M240" i="6" s="1"/>
  <c r="D240" i="6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U231" i="6" s="1"/>
  <c r="L231" i="6"/>
  <c r="K231" i="6"/>
  <c r="J231" i="6"/>
  <c r="H231" i="6"/>
  <c r="I231" i="6" s="1"/>
  <c r="F231" i="6"/>
  <c r="N231" i="6" s="1"/>
  <c r="O231" i="6" s="1"/>
  <c r="E231" i="6"/>
  <c r="M231" i="6" s="1"/>
  <c r="D231" i="6"/>
  <c r="S230" i="6"/>
  <c r="R230" i="6"/>
  <c r="Q230" i="6"/>
  <c r="P230" i="6"/>
  <c r="L230" i="6"/>
  <c r="J230" i="6"/>
  <c r="U230" i="6" s="1"/>
  <c r="H230" i="6"/>
  <c r="F230" i="6"/>
  <c r="E230" i="6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T224" i="6" s="1"/>
  <c r="Q224" i="6"/>
  <c r="P224" i="6"/>
  <c r="L224" i="6"/>
  <c r="J224" i="6"/>
  <c r="H224" i="6"/>
  <c r="F224" i="6"/>
  <c r="E224" i="6"/>
  <c r="D224" i="6"/>
  <c r="I224" i="6" s="1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T216" i="6" s="1"/>
  <c r="Q216" i="6"/>
  <c r="P216" i="6"/>
  <c r="L216" i="6"/>
  <c r="J216" i="6"/>
  <c r="I216" i="6"/>
  <c r="H216" i="6"/>
  <c r="F216" i="6"/>
  <c r="E216" i="6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T205" i="6" s="1"/>
  <c r="Q205" i="6"/>
  <c r="P205" i="6"/>
  <c r="U205" i="6" s="1"/>
  <c r="L205" i="6"/>
  <c r="J205" i="6"/>
  <c r="H205" i="6"/>
  <c r="I205" i="6" s="1"/>
  <c r="F205" i="6"/>
  <c r="E205" i="6"/>
  <c r="D205" i="6"/>
  <c r="G205" i="6" s="1"/>
  <c r="S204" i="6"/>
  <c r="R204" i="6"/>
  <c r="Q204" i="6"/>
  <c r="P204" i="6"/>
  <c r="L204" i="6"/>
  <c r="J204" i="6"/>
  <c r="H204" i="6"/>
  <c r="F204" i="6"/>
  <c r="E204" i="6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O200" i="6"/>
  <c r="N200" i="6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L198" i="6"/>
  <c r="J198" i="6"/>
  <c r="H198" i="6"/>
  <c r="F198" i="6"/>
  <c r="E198" i="6"/>
  <c r="K198" i="6" s="1"/>
  <c r="D198" i="6"/>
  <c r="I198" i="6" s="1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T191" i="6" s="1"/>
  <c r="R191" i="6"/>
  <c r="Q191" i="6"/>
  <c r="P191" i="6"/>
  <c r="U191" i="6" s="1"/>
  <c r="L191" i="6"/>
  <c r="J191" i="6"/>
  <c r="I191" i="6"/>
  <c r="H191" i="6"/>
  <c r="F191" i="6"/>
  <c r="G191" i="6" s="1"/>
  <c r="E191" i="6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S185" i="6"/>
  <c r="R185" i="6"/>
  <c r="Q185" i="6"/>
  <c r="P185" i="6"/>
  <c r="U185" i="6" s="1"/>
  <c r="L185" i="6"/>
  <c r="K185" i="6"/>
  <c r="J185" i="6"/>
  <c r="H185" i="6"/>
  <c r="I185" i="6" s="1"/>
  <c r="F185" i="6"/>
  <c r="N185" i="6" s="1"/>
  <c r="O185" i="6" s="1"/>
  <c r="E185" i="6"/>
  <c r="M185" i="6" s="1"/>
  <c r="D185" i="6"/>
  <c r="U184" i="6"/>
  <c r="T184" i="6"/>
  <c r="N184" i="6"/>
  <c r="O184" i="6" s="1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R179" i="6"/>
  <c r="Q179" i="6"/>
  <c r="P179" i="6"/>
  <c r="L179" i="6"/>
  <c r="J179" i="6"/>
  <c r="H179" i="6"/>
  <c r="F179" i="6"/>
  <c r="E179" i="6"/>
  <c r="D179" i="6"/>
  <c r="I179" i="6" s="1"/>
  <c r="U178" i="6"/>
  <c r="T178" i="6"/>
  <c r="O178" i="6"/>
  <c r="N178" i="6"/>
  <c r="M178" i="6"/>
  <c r="K178" i="6"/>
  <c r="I178" i="6"/>
  <c r="G178" i="6"/>
  <c r="U177" i="6"/>
  <c r="T177" i="6"/>
  <c r="N177" i="6"/>
  <c r="O177" i="6" s="1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R170" i="6"/>
  <c r="Q170" i="6"/>
  <c r="P170" i="6"/>
  <c r="L170" i="6"/>
  <c r="J170" i="6"/>
  <c r="H170" i="6"/>
  <c r="F170" i="6"/>
  <c r="E170" i="6"/>
  <c r="K170" i="6" s="1"/>
  <c r="D170" i="6"/>
  <c r="I170" i="6" s="1"/>
  <c r="S169" i="6"/>
  <c r="R169" i="6"/>
  <c r="T169" i="6" s="1"/>
  <c r="Q169" i="6"/>
  <c r="P169" i="6"/>
  <c r="L169" i="6"/>
  <c r="J169" i="6"/>
  <c r="H169" i="6"/>
  <c r="F169" i="6"/>
  <c r="E169" i="6"/>
  <c r="D169" i="6"/>
  <c r="U168" i="6"/>
  <c r="T168" i="6"/>
  <c r="O168" i="6"/>
  <c r="N168" i="6"/>
  <c r="M168" i="6"/>
  <c r="K168" i="6"/>
  <c r="I168" i="6"/>
  <c r="G168" i="6"/>
  <c r="U167" i="6"/>
  <c r="T167" i="6"/>
  <c r="O167" i="6"/>
  <c r="N167" i="6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O165" i="6"/>
  <c r="N165" i="6"/>
  <c r="M165" i="6"/>
  <c r="K165" i="6"/>
  <c r="I165" i="6"/>
  <c r="G165" i="6"/>
  <c r="U164" i="6"/>
  <c r="T164" i="6"/>
  <c r="O164" i="6"/>
  <c r="N164" i="6"/>
  <c r="M164" i="6"/>
  <c r="K164" i="6"/>
  <c r="I164" i="6"/>
  <c r="G164" i="6"/>
  <c r="S163" i="6"/>
  <c r="R163" i="6"/>
  <c r="T163" i="6" s="1"/>
  <c r="Q163" i="6"/>
  <c r="P163" i="6"/>
  <c r="U163" i="6" s="1"/>
  <c r="L163" i="6"/>
  <c r="K163" i="6"/>
  <c r="J163" i="6"/>
  <c r="H163" i="6"/>
  <c r="I163" i="6" s="1"/>
  <c r="F163" i="6"/>
  <c r="E163" i="6"/>
  <c r="D163" i="6"/>
  <c r="G163" i="6" s="1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N160" i="6"/>
  <c r="O160" i="6" s="1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N158" i="6"/>
  <c r="O158" i="6" s="1"/>
  <c r="M158" i="6"/>
  <c r="K158" i="6"/>
  <c r="I158" i="6"/>
  <c r="G158" i="6"/>
  <c r="S157" i="6"/>
  <c r="R157" i="6"/>
  <c r="T157" i="6" s="1"/>
  <c r="Q157" i="6"/>
  <c r="P157" i="6"/>
  <c r="L157" i="6"/>
  <c r="J157" i="6"/>
  <c r="U157" i="6" s="1"/>
  <c r="H157" i="6"/>
  <c r="F157" i="6"/>
  <c r="N157" i="6" s="1"/>
  <c r="E157" i="6"/>
  <c r="D157" i="6"/>
  <c r="I157" i="6" s="1"/>
  <c r="U156" i="6"/>
  <c r="T156" i="6"/>
  <c r="O156" i="6"/>
  <c r="N156" i="6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U150" i="6"/>
  <c r="S150" i="6"/>
  <c r="T150" i="6" s="1"/>
  <c r="R150" i="6"/>
  <c r="Q150" i="6"/>
  <c r="P150" i="6"/>
  <c r="L150" i="6"/>
  <c r="J150" i="6"/>
  <c r="H150" i="6"/>
  <c r="F150" i="6"/>
  <c r="E150" i="6"/>
  <c r="K150" i="6" s="1"/>
  <c r="D150" i="6"/>
  <c r="U149" i="6"/>
  <c r="T149" i="6"/>
  <c r="O149" i="6"/>
  <c r="N149" i="6"/>
  <c r="M149" i="6"/>
  <c r="K149" i="6"/>
  <c r="I149" i="6"/>
  <c r="G149" i="6"/>
  <c r="U148" i="6"/>
  <c r="T148" i="6"/>
  <c r="O148" i="6"/>
  <c r="N148" i="6"/>
  <c r="M148" i="6"/>
  <c r="K148" i="6"/>
  <c r="I148" i="6"/>
  <c r="G148" i="6"/>
  <c r="U147" i="6"/>
  <c r="T147" i="6"/>
  <c r="O147" i="6"/>
  <c r="N147" i="6"/>
  <c r="M147" i="6"/>
  <c r="K147" i="6"/>
  <c r="I147" i="6"/>
  <c r="G147" i="6"/>
  <c r="U146" i="6"/>
  <c r="T146" i="6"/>
  <c r="O146" i="6"/>
  <c r="N146" i="6"/>
  <c r="M146" i="6"/>
  <c r="K146" i="6"/>
  <c r="I146" i="6"/>
  <c r="G146" i="6"/>
  <c r="U145" i="6"/>
  <c r="T145" i="6"/>
  <c r="O145" i="6"/>
  <c r="N145" i="6"/>
  <c r="M145" i="6"/>
  <c r="K145" i="6"/>
  <c r="I145" i="6"/>
  <c r="G145" i="6"/>
  <c r="S144" i="6"/>
  <c r="R144" i="6"/>
  <c r="Q144" i="6"/>
  <c r="P144" i="6"/>
  <c r="U144" i="6" s="1"/>
  <c r="L144" i="6"/>
  <c r="J144" i="6"/>
  <c r="H144" i="6"/>
  <c r="G144" i="6"/>
  <c r="F144" i="6"/>
  <c r="E144" i="6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Q137" i="6"/>
  <c r="P137" i="6"/>
  <c r="U137" i="6" s="1"/>
  <c r="N137" i="6"/>
  <c r="L137" i="6"/>
  <c r="J137" i="6"/>
  <c r="I137" i="6"/>
  <c r="H137" i="6"/>
  <c r="F137" i="6"/>
  <c r="E137" i="6"/>
  <c r="K137" i="6" s="1"/>
  <c r="D137" i="6"/>
  <c r="G137" i="6" s="1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T132" i="6" s="1"/>
  <c r="Q132" i="6"/>
  <c r="P132" i="6"/>
  <c r="U132" i="6" s="1"/>
  <c r="L132" i="6"/>
  <c r="K132" i="6"/>
  <c r="J132" i="6"/>
  <c r="H132" i="6"/>
  <c r="F132" i="6"/>
  <c r="N132" i="6" s="1"/>
  <c r="E132" i="6"/>
  <c r="M132" i="6" s="1"/>
  <c r="D132" i="6"/>
  <c r="I132" i="6" s="1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O127" i="6"/>
  <c r="N127" i="6"/>
  <c r="M127" i="6"/>
  <c r="K127" i="6"/>
  <c r="I127" i="6"/>
  <c r="G127" i="6"/>
  <c r="S126" i="6"/>
  <c r="R126" i="6"/>
  <c r="Q126" i="6"/>
  <c r="P126" i="6"/>
  <c r="U126" i="6" s="1"/>
  <c r="L126" i="6"/>
  <c r="M126" i="6" s="1"/>
  <c r="J126" i="6"/>
  <c r="H126" i="6"/>
  <c r="F126" i="6"/>
  <c r="N126" i="6" s="1"/>
  <c r="O126" i="6" s="1"/>
  <c r="E126" i="6"/>
  <c r="D126" i="6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T121" i="6"/>
  <c r="S121" i="6"/>
  <c r="R121" i="6"/>
  <c r="Q121" i="6"/>
  <c r="P121" i="6"/>
  <c r="U121" i="6" s="1"/>
  <c r="L121" i="6"/>
  <c r="J121" i="6"/>
  <c r="H121" i="6"/>
  <c r="I121" i="6" s="1"/>
  <c r="G121" i="6"/>
  <c r="F121" i="6"/>
  <c r="E121" i="6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P112" i="6"/>
  <c r="L112" i="6"/>
  <c r="J112" i="6"/>
  <c r="H112" i="6"/>
  <c r="F112" i="6"/>
  <c r="E112" i="6"/>
  <c r="D112" i="6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O107" i="6"/>
  <c r="N107" i="6"/>
  <c r="M107" i="6"/>
  <c r="K107" i="6"/>
  <c r="I107" i="6"/>
  <c r="G107" i="6"/>
  <c r="S106" i="6"/>
  <c r="R106" i="6"/>
  <c r="T106" i="6" s="1"/>
  <c r="Q106" i="6"/>
  <c r="P106" i="6"/>
  <c r="L106" i="6"/>
  <c r="J106" i="6"/>
  <c r="U106" i="6" s="1"/>
  <c r="I106" i="6"/>
  <c r="H106" i="6"/>
  <c r="F106" i="6"/>
  <c r="E106" i="6"/>
  <c r="K106" i="6" s="1"/>
  <c r="D106" i="6"/>
  <c r="U105" i="6"/>
  <c r="T105" i="6"/>
  <c r="O105" i="6"/>
  <c r="N105" i="6"/>
  <c r="M105" i="6"/>
  <c r="K105" i="6"/>
  <c r="I105" i="6"/>
  <c r="G105" i="6"/>
  <c r="S102" i="6"/>
  <c r="T102" i="6" s="1"/>
  <c r="R102" i="6"/>
  <c r="Q102" i="6"/>
  <c r="P102" i="6"/>
  <c r="L102" i="6"/>
  <c r="K102" i="6"/>
  <c r="J102" i="6"/>
  <c r="H102" i="6"/>
  <c r="F102" i="6"/>
  <c r="E102" i="6"/>
  <c r="D102" i="6"/>
  <c r="I102" i="6" s="1"/>
  <c r="U101" i="6"/>
  <c r="S101" i="6"/>
  <c r="R101" i="6"/>
  <c r="Q101" i="6"/>
  <c r="P101" i="6"/>
  <c r="L101" i="6"/>
  <c r="J101" i="6"/>
  <c r="I101" i="6"/>
  <c r="H101" i="6"/>
  <c r="F101" i="6"/>
  <c r="E101" i="6"/>
  <c r="K101" i="6" s="1"/>
  <c r="D101" i="6"/>
  <c r="G101" i="6" s="1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O97" i="6"/>
  <c r="N97" i="6"/>
  <c r="M97" i="6"/>
  <c r="K97" i="6"/>
  <c r="I97" i="6"/>
  <c r="G97" i="6"/>
  <c r="U96" i="6"/>
  <c r="S96" i="6"/>
  <c r="R96" i="6"/>
  <c r="Q96" i="6"/>
  <c r="P96" i="6"/>
  <c r="L96" i="6"/>
  <c r="J96" i="6"/>
  <c r="H96" i="6"/>
  <c r="F96" i="6"/>
  <c r="E96" i="6"/>
  <c r="D96" i="6"/>
  <c r="U95" i="6"/>
  <c r="T95" i="6"/>
  <c r="O95" i="6"/>
  <c r="N95" i="6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R91" i="6"/>
  <c r="Q91" i="6"/>
  <c r="P91" i="6"/>
  <c r="U91" i="6" s="1"/>
  <c r="L91" i="6"/>
  <c r="J91" i="6"/>
  <c r="H91" i="6"/>
  <c r="G91" i="6"/>
  <c r="F91" i="6"/>
  <c r="E91" i="6"/>
  <c r="D91" i="6"/>
  <c r="I91" i="6" s="1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Q85" i="6"/>
  <c r="P85" i="6"/>
  <c r="U85" i="6" s="1"/>
  <c r="L85" i="6"/>
  <c r="K85" i="6"/>
  <c r="J85" i="6"/>
  <c r="I85" i="6"/>
  <c r="H85" i="6"/>
  <c r="F85" i="6"/>
  <c r="E85" i="6"/>
  <c r="D85" i="6"/>
  <c r="G85" i="6" s="1"/>
  <c r="S84" i="6"/>
  <c r="R84" i="6"/>
  <c r="T84" i="6" s="1"/>
  <c r="Q84" i="6"/>
  <c r="P84" i="6"/>
  <c r="L84" i="6"/>
  <c r="J84" i="6"/>
  <c r="K84" i="6" s="1"/>
  <c r="H84" i="6"/>
  <c r="F84" i="6"/>
  <c r="N84" i="6" s="1"/>
  <c r="E84" i="6"/>
  <c r="D84" i="6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O81" i="6"/>
  <c r="N81" i="6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O79" i="6"/>
  <c r="N79" i="6"/>
  <c r="M79" i="6"/>
  <c r="K79" i="6"/>
  <c r="I79" i="6"/>
  <c r="G79" i="6"/>
  <c r="S78" i="6"/>
  <c r="R78" i="6"/>
  <c r="Q78" i="6"/>
  <c r="P78" i="6"/>
  <c r="L78" i="6"/>
  <c r="J78" i="6"/>
  <c r="U78" i="6" s="1"/>
  <c r="H78" i="6"/>
  <c r="F78" i="6"/>
  <c r="E78" i="6"/>
  <c r="K78" i="6" s="1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Q70" i="6"/>
  <c r="P70" i="6"/>
  <c r="L70" i="6"/>
  <c r="J70" i="6"/>
  <c r="H70" i="6"/>
  <c r="F70" i="6"/>
  <c r="E70" i="6"/>
  <c r="D70" i="6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Q63" i="6"/>
  <c r="P63" i="6"/>
  <c r="U63" i="6" s="1"/>
  <c r="L63" i="6"/>
  <c r="K63" i="6"/>
  <c r="J63" i="6"/>
  <c r="I63" i="6"/>
  <c r="H63" i="6"/>
  <c r="F63" i="6"/>
  <c r="E63" i="6"/>
  <c r="D63" i="6"/>
  <c r="G63" i="6" s="1"/>
  <c r="U62" i="6"/>
  <c r="T62" i="6"/>
  <c r="O62" i="6"/>
  <c r="N62" i="6"/>
  <c r="M62" i="6"/>
  <c r="K62" i="6"/>
  <c r="I62" i="6"/>
  <c r="G62" i="6"/>
  <c r="U61" i="6"/>
  <c r="T61" i="6"/>
  <c r="O61" i="6"/>
  <c r="N61" i="6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T58" i="6" s="1"/>
  <c r="Q58" i="6"/>
  <c r="P58" i="6"/>
  <c r="L58" i="6"/>
  <c r="J58" i="6"/>
  <c r="K58" i="6" s="1"/>
  <c r="H58" i="6"/>
  <c r="F58" i="6"/>
  <c r="E58" i="6"/>
  <c r="D58" i="6"/>
  <c r="U57" i="6"/>
  <c r="T57" i="6"/>
  <c r="O57" i="6"/>
  <c r="N57" i="6"/>
  <c r="M57" i="6"/>
  <c r="K57" i="6"/>
  <c r="I57" i="6"/>
  <c r="G57" i="6"/>
  <c r="S54" i="6"/>
  <c r="R54" i="6"/>
  <c r="Q54" i="6"/>
  <c r="P54" i="6"/>
  <c r="U54" i="6" s="1"/>
  <c r="L54" i="6"/>
  <c r="J54" i="6"/>
  <c r="H54" i="6"/>
  <c r="F54" i="6"/>
  <c r="E54" i="6"/>
  <c r="K54" i="6" s="1"/>
  <c r="D54" i="6"/>
  <c r="I54" i="6" s="1"/>
  <c r="U53" i="6"/>
  <c r="S53" i="6"/>
  <c r="R53" i="6"/>
  <c r="T53" i="6" s="1"/>
  <c r="Q53" i="6"/>
  <c r="P53" i="6"/>
  <c r="L53" i="6"/>
  <c r="J53" i="6"/>
  <c r="H53" i="6"/>
  <c r="F53" i="6"/>
  <c r="N53" i="6" s="1"/>
  <c r="E53" i="6"/>
  <c r="D53" i="6"/>
  <c r="I53" i="6" s="1"/>
  <c r="U52" i="6"/>
  <c r="T52" i="6"/>
  <c r="N52" i="6"/>
  <c r="O52" i="6" s="1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T47" i="6" s="1"/>
  <c r="R47" i="6"/>
  <c r="Q47" i="6"/>
  <c r="P47" i="6"/>
  <c r="U47" i="6" s="1"/>
  <c r="L47" i="6"/>
  <c r="K47" i="6"/>
  <c r="J47" i="6"/>
  <c r="H47" i="6"/>
  <c r="I47" i="6" s="1"/>
  <c r="G47" i="6"/>
  <c r="F47" i="6"/>
  <c r="E47" i="6"/>
  <c r="M47" i="6" s="1"/>
  <c r="D47" i="6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U40" i="6"/>
  <c r="S40" i="6"/>
  <c r="R40" i="6"/>
  <c r="T40" i="6" s="1"/>
  <c r="Q40" i="6"/>
  <c r="P40" i="6"/>
  <c r="L40" i="6"/>
  <c r="J40" i="6"/>
  <c r="I40" i="6"/>
  <c r="H40" i="6"/>
  <c r="F40" i="6"/>
  <c r="N40" i="6" s="1"/>
  <c r="E40" i="6"/>
  <c r="D40" i="6"/>
  <c r="G40" i="6" s="1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T35" i="6" s="1"/>
  <c r="R35" i="6"/>
  <c r="Q35" i="6"/>
  <c r="P35" i="6"/>
  <c r="L35" i="6"/>
  <c r="K35" i="6"/>
  <c r="J35" i="6"/>
  <c r="U35" i="6" s="1"/>
  <c r="H35" i="6"/>
  <c r="G35" i="6"/>
  <c r="F35" i="6"/>
  <c r="E35" i="6"/>
  <c r="D35" i="6"/>
  <c r="U34" i="6"/>
  <c r="T34" i="6"/>
  <c r="O34" i="6"/>
  <c r="N34" i="6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U27" i="6"/>
  <c r="S27" i="6"/>
  <c r="R27" i="6"/>
  <c r="T27" i="6" s="1"/>
  <c r="Q27" i="6"/>
  <c r="P27" i="6"/>
  <c r="L27" i="6"/>
  <c r="J27" i="6"/>
  <c r="H27" i="6"/>
  <c r="F27" i="6"/>
  <c r="E27" i="6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O21" i="6"/>
  <c r="N21" i="6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P19" i="6"/>
  <c r="U19" i="6" s="1"/>
  <c r="L19" i="6"/>
  <c r="J19" i="6"/>
  <c r="I19" i="6"/>
  <c r="H19" i="6"/>
  <c r="F19" i="6"/>
  <c r="E19" i="6"/>
  <c r="M19" i="6" s="1"/>
  <c r="D19" i="6"/>
  <c r="U18" i="6"/>
  <c r="T18" i="6"/>
  <c r="O18" i="6"/>
  <c r="N18" i="6"/>
  <c r="M18" i="6"/>
  <c r="K18" i="6"/>
  <c r="I18" i="6"/>
  <c r="G18" i="6"/>
  <c r="U17" i="6"/>
  <c r="T17" i="6"/>
  <c r="O17" i="6"/>
  <c r="N17" i="6"/>
  <c r="M17" i="6"/>
  <c r="K17" i="6"/>
  <c r="I17" i="6"/>
  <c r="G17" i="6"/>
  <c r="U16" i="6"/>
  <c r="T16" i="6"/>
  <c r="O16" i="6"/>
  <c r="N16" i="6"/>
  <c r="M16" i="6"/>
  <c r="K16" i="6"/>
  <c r="I16" i="6"/>
  <c r="G16" i="6"/>
  <c r="U15" i="6"/>
  <c r="T15" i="6"/>
  <c r="O15" i="6"/>
  <c r="N15" i="6"/>
  <c r="M15" i="6"/>
  <c r="K15" i="6"/>
  <c r="I15" i="6"/>
  <c r="G15" i="6"/>
  <c r="U14" i="6"/>
  <c r="T14" i="6"/>
  <c r="O14" i="6"/>
  <c r="N14" i="6"/>
  <c r="M14" i="6"/>
  <c r="K14" i="6"/>
  <c r="I14" i="6"/>
  <c r="G14" i="6"/>
  <c r="U13" i="6"/>
  <c r="T13" i="6"/>
  <c r="O13" i="6"/>
  <c r="N13" i="6"/>
  <c r="M13" i="6"/>
  <c r="K13" i="6"/>
  <c r="I13" i="6"/>
  <c r="G13" i="6"/>
  <c r="U12" i="6"/>
  <c r="T12" i="6"/>
  <c r="O12" i="6"/>
  <c r="N12" i="6"/>
  <c r="M12" i="6"/>
  <c r="K12" i="6"/>
  <c r="I12" i="6"/>
  <c r="G12" i="6"/>
  <c r="U11" i="6"/>
  <c r="T11" i="6"/>
  <c r="O11" i="6"/>
  <c r="N11" i="6"/>
  <c r="M11" i="6"/>
  <c r="K11" i="6"/>
  <c r="I11" i="6"/>
  <c r="G11" i="6"/>
  <c r="U10" i="6"/>
  <c r="S10" i="6"/>
  <c r="R10" i="6"/>
  <c r="T10" i="6" s="1"/>
  <c r="Q10" i="6"/>
  <c r="P10" i="6"/>
  <c r="L10" i="6"/>
  <c r="K10" i="6"/>
  <c r="J10" i="6"/>
  <c r="I10" i="6"/>
  <c r="H10" i="6"/>
  <c r="F10" i="6"/>
  <c r="N10" i="6" s="1"/>
  <c r="E10" i="6"/>
  <c r="D10" i="6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R339" i="5"/>
  <c r="Q339" i="5"/>
  <c r="P339" i="5"/>
  <c r="L339" i="5"/>
  <c r="J339" i="5"/>
  <c r="H339" i="5"/>
  <c r="F339" i="5"/>
  <c r="E339" i="5"/>
  <c r="D339" i="5"/>
  <c r="G339" i="5" s="1"/>
  <c r="S338" i="5"/>
  <c r="R338" i="5"/>
  <c r="T338" i="5" s="1"/>
  <c r="Q338" i="5"/>
  <c r="P338" i="5"/>
  <c r="L338" i="5"/>
  <c r="J338" i="5"/>
  <c r="H338" i="5"/>
  <c r="G338" i="5"/>
  <c r="F338" i="5"/>
  <c r="E338" i="5"/>
  <c r="M338" i="5" s="1"/>
  <c r="D338" i="5"/>
  <c r="T337" i="5"/>
  <c r="S337" i="5"/>
  <c r="R337" i="5"/>
  <c r="Q337" i="5"/>
  <c r="P337" i="5"/>
  <c r="U337" i="5" s="1"/>
  <c r="L337" i="5"/>
  <c r="J337" i="5"/>
  <c r="H337" i="5"/>
  <c r="F337" i="5"/>
  <c r="N337" i="5" s="1"/>
  <c r="O337" i="5" s="1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Q332" i="5"/>
  <c r="P332" i="5"/>
  <c r="U332" i="5" s="1"/>
  <c r="L332" i="5"/>
  <c r="K332" i="5"/>
  <c r="J332" i="5"/>
  <c r="H332" i="5"/>
  <c r="I332" i="5" s="1"/>
  <c r="F332" i="5"/>
  <c r="G332" i="5" s="1"/>
  <c r="E332" i="5"/>
  <c r="D332" i="5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S323" i="5"/>
  <c r="R323" i="5"/>
  <c r="Q323" i="5"/>
  <c r="P323" i="5"/>
  <c r="L323" i="5"/>
  <c r="J323" i="5"/>
  <c r="H323" i="5"/>
  <c r="F323" i="5"/>
  <c r="E323" i="5"/>
  <c r="D323" i="5"/>
  <c r="G323" i="5" s="1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Q317" i="5"/>
  <c r="P317" i="5"/>
  <c r="L317" i="5"/>
  <c r="J317" i="5"/>
  <c r="H317" i="5"/>
  <c r="F317" i="5"/>
  <c r="N317" i="5" s="1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R310" i="5"/>
  <c r="T310" i="5" s="1"/>
  <c r="Q310" i="5"/>
  <c r="P310" i="5"/>
  <c r="L310" i="5"/>
  <c r="J310" i="5"/>
  <c r="H310" i="5"/>
  <c r="F310" i="5"/>
  <c r="E310" i="5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Q303" i="5"/>
  <c r="P303" i="5"/>
  <c r="U303" i="5" s="1"/>
  <c r="L303" i="5"/>
  <c r="J303" i="5"/>
  <c r="H303" i="5"/>
  <c r="F303" i="5"/>
  <c r="E303" i="5"/>
  <c r="D303" i="5"/>
  <c r="I303" i="5" s="1"/>
  <c r="U302" i="5"/>
  <c r="T302" i="5"/>
  <c r="O302" i="5"/>
  <c r="N302" i="5"/>
  <c r="M302" i="5"/>
  <c r="K302" i="5"/>
  <c r="I302" i="5"/>
  <c r="G302" i="5"/>
  <c r="S299" i="5"/>
  <c r="R299" i="5"/>
  <c r="Q299" i="5"/>
  <c r="P299" i="5"/>
  <c r="U299" i="5" s="1"/>
  <c r="L299" i="5"/>
  <c r="J299" i="5"/>
  <c r="H299" i="5"/>
  <c r="F299" i="5"/>
  <c r="E299" i="5"/>
  <c r="D299" i="5"/>
  <c r="S298" i="5"/>
  <c r="R298" i="5"/>
  <c r="T298" i="5" s="1"/>
  <c r="Q298" i="5"/>
  <c r="P298" i="5"/>
  <c r="L298" i="5"/>
  <c r="J298" i="5"/>
  <c r="U298" i="5" s="1"/>
  <c r="H298" i="5"/>
  <c r="F298" i="5"/>
  <c r="E298" i="5"/>
  <c r="M298" i="5" s="1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T292" i="5"/>
  <c r="S292" i="5"/>
  <c r="R292" i="5"/>
  <c r="Q292" i="5"/>
  <c r="P292" i="5"/>
  <c r="U292" i="5" s="1"/>
  <c r="L292" i="5"/>
  <c r="J292" i="5"/>
  <c r="H292" i="5"/>
  <c r="F292" i="5"/>
  <c r="E292" i="5"/>
  <c r="K292" i="5" s="1"/>
  <c r="D292" i="5"/>
  <c r="U291" i="5"/>
  <c r="T291" i="5"/>
  <c r="O291" i="5"/>
  <c r="N291" i="5"/>
  <c r="M291" i="5"/>
  <c r="K291" i="5"/>
  <c r="I291" i="5"/>
  <c r="G291" i="5"/>
  <c r="U290" i="5"/>
  <c r="T290" i="5"/>
  <c r="O290" i="5"/>
  <c r="N290" i="5"/>
  <c r="M290" i="5"/>
  <c r="K290" i="5"/>
  <c r="I290" i="5"/>
  <c r="G290" i="5"/>
  <c r="U289" i="5"/>
  <c r="T289" i="5"/>
  <c r="O289" i="5"/>
  <c r="N289" i="5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P285" i="5"/>
  <c r="U285" i="5" s="1"/>
  <c r="N285" i="5"/>
  <c r="O285" i="5" s="1"/>
  <c r="L285" i="5"/>
  <c r="K285" i="5"/>
  <c r="J285" i="5"/>
  <c r="I285" i="5"/>
  <c r="H285" i="5"/>
  <c r="F285" i="5"/>
  <c r="E285" i="5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O276" i="5"/>
  <c r="N276" i="5"/>
  <c r="M276" i="5"/>
  <c r="K276" i="5"/>
  <c r="I276" i="5"/>
  <c r="G276" i="5"/>
  <c r="S275" i="5"/>
  <c r="T275" i="5" s="1"/>
  <c r="R275" i="5"/>
  <c r="Q275" i="5"/>
  <c r="P275" i="5"/>
  <c r="U275" i="5" s="1"/>
  <c r="L275" i="5"/>
  <c r="J275" i="5"/>
  <c r="H275" i="5"/>
  <c r="F275" i="5"/>
  <c r="E275" i="5"/>
  <c r="D275" i="5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O268" i="5"/>
  <c r="N268" i="5"/>
  <c r="M268" i="5"/>
  <c r="K268" i="5"/>
  <c r="I268" i="5"/>
  <c r="G268" i="5"/>
  <c r="S267" i="5"/>
  <c r="R267" i="5"/>
  <c r="T267" i="5" s="1"/>
  <c r="Q267" i="5"/>
  <c r="P267" i="5"/>
  <c r="L267" i="5"/>
  <c r="J267" i="5"/>
  <c r="U267" i="5" s="1"/>
  <c r="H267" i="5"/>
  <c r="F267" i="5"/>
  <c r="E267" i="5"/>
  <c r="D267" i="5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U260" i="5"/>
  <c r="S260" i="5"/>
  <c r="R260" i="5"/>
  <c r="T260" i="5" s="1"/>
  <c r="Q260" i="5"/>
  <c r="P260" i="5"/>
  <c r="L260" i="5"/>
  <c r="J260" i="5"/>
  <c r="H260" i="5"/>
  <c r="F260" i="5"/>
  <c r="E260" i="5"/>
  <c r="D260" i="5"/>
  <c r="S259" i="5"/>
  <c r="R259" i="5"/>
  <c r="Q259" i="5"/>
  <c r="P259" i="5"/>
  <c r="N259" i="5"/>
  <c r="O259" i="5" s="1"/>
  <c r="L259" i="5"/>
  <c r="J259" i="5"/>
  <c r="I259" i="5"/>
  <c r="H259" i="5"/>
  <c r="F259" i="5"/>
  <c r="E259" i="5"/>
  <c r="M259" i="5" s="1"/>
  <c r="D259" i="5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Q254" i="5"/>
  <c r="P254" i="5"/>
  <c r="L254" i="5"/>
  <c r="J254" i="5"/>
  <c r="H254" i="5"/>
  <c r="F254" i="5"/>
  <c r="E254" i="5"/>
  <c r="D254" i="5"/>
  <c r="G254" i="5" s="1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R247" i="5"/>
  <c r="T247" i="5" s="1"/>
  <c r="Q247" i="5"/>
  <c r="P247" i="5"/>
  <c r="L247" i="5"/>
  <c r="J247" i="5"/>
  <c r="U247" i="5" s="1"/>
  <c r="H247" i="5"/>
  <c r="G247" i="5"/>
  <c r="F247" i="5"/>
  <c r="E247" i="5"/>
  <c r="M247" i="5" s="1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U240" i="5"/>
  <c r="S240" i="5"/>
  <c r="T240" i="5" s="1"/>
  <c r="R240" i="5"/>
  <c r="Q240" i="5"/>
  <c r="P240" i="5"/>
  <c r="L240" i="5"/>
  <c r="J240" i="5"/>
  <c r="H240" i="5"/>
  <c r="F240" i="5"/>
  <c r="E240" i="5"/>
  <c r="K240" i="5" s="1"/>
  <c r="D240" i="5"/>
  <c r="U239" i="5"/>
  <c r="T239" i="5"/>
  <c r="O239" i="5"/>
  <c r="N239" i="5"/>
  <c r="M239" i="5"/>
  <c r="K239" i="5"/>
  <c r="I239" i="5"/>
  <c r="G239" i="5"/>
  <c r="U238" i="5"/>
  <c r="T238" i="5"/>
  <c r="O238" i="5"/>
  <c r="N238" i="5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O236" i="5"/>
  <c r="N236" i="5"/>
  <c r="M236" i="5"/>
  <c r="K236" i="5"/>
  <c r="I236" i="5"/>
  <c r="G236" i="5"/>
  <c r="U235" i="5"/>
  <c r="T235" i="5"/>
  <c r="O235" i="5"/>
  <c r="N235" i="5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Q231" i="5"/>
  <c r="P231" i="5"/>
  <c r="N231" i="5"/>
  <c r="O231" i="5" s="1"/>
  <c r="L231" i="5"/>
  <c r="K231" i="5"/>
  <c r="J231" i="5"/>
  <c r="H231" i="5"/>
  <c r="F231" i="5"/>
  <c r="E231" i="5"/>
  <c r="D231" i="5"/>
  <c r="I231" i="5" s="1"/>
  <c r="S230" i="5"/>
  <c r="R230" i="5"/>
  <c r="Q230" i="5"/>
  <c r="P230" i="5"/>
  <c r="U230" i="5" s="1"/>
  <c r="L230" i="5"/>
  <c r="J230" i="5"/>
  <c r="H230" i="5"/>
  <c r="F230" i="5"/>
  <c r="N230" i="5" s="1"/>
  <c r="E230" i="5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R224" i="5"/>
  <c r="T224" i="5" s="1"/>
  <c r="Q224" i="5"/>
  <c r="P224" i="5"/>
  <c r="L224" i="5"/>
  <c r="J224" i="5"/>
  <c r="H224" i="5"/>
  <c r="G224" i="5"/>
  <c r="F224" i="5"/>
  <c r="E224" i="5"/>
  <c r="D224" i="5"/>
  <c r="I224" i="5" s="1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O220" i="5"/>
  <c r="N220" i="5"/>
  <c r="M220" i="5"/>
  <c r="K220" i="5"/>
  <c r="I220" i="5"/>
  <c r="G220" i="5"/>
  <c r="U219" i="5"/>
  <c r="T219" i="5"/>
  <c r="O219" i="5"/>
  <c r="N219" i="5"/>
  <c r="M219" i="5"/>
  <c r="K219" i="5"/>
  <c r="I219" i="5"/>
  <c r="G219" i="5"/>
  <c r="U218" i="5"/>
  <c r="T218" i="5"/>
  <c r="O218" i="5"/>
  <c r="N218" i="5"/>
  <c r="M218" i="5"/>
  <c r="K218" i="5"/>
  <c r="I218" i="5"/>
  <c r="G218" i="5"/>
  <c r="U217" i="5"/>
  <c r="T217" i="5"/>
  <c r="O217" i="5"/>
  <c r="N217" i="5"/>
  <c r="M217" i="5"/>
  <c r="K217" i="5"/>
  <c r="I217" i="5"/>
  <c r="G217" i="5"/>
  <c r="T216" i="5"/>
  <c r="S216" i="5"/>
  <c r="R216" i="5"/>
  <c r="Q216" i="5"/>
  <c r="P216" i="5"/>
  <c r="U216" i="5" s="1"/>
  <c r="L216" i="5"/>
  <c r="J216" i="5"/>
  <c r="H216" i="5"/>
  <c r="F216" i="5"/>
  <c r="N216" i="5" s="1"/>
  <c r="E216" i="5"/>
  <c r="K216" i="5" s="1"/>
  <c r="D216" i="5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O211" i="5"/>
  <c r="N211" i="5"/>
  <c r="M211" i="5"/>
  <c r="K211" i="5"/>
  <c r="I211" i="5"/>
  <c r="G211" i="5"/>
  <c r="U210" i="5"/>
  <c r="T210" i="5"/>
  <c r="O210" i="5"/>
  <c r="N210" i="5"/>
  <c r="M210" i="5"/>
  <c r="K210" i="5"/>
  <c r="I210" i="5"/>
  <c r="G210" i="5"/>
  <c r="U209" i="5"/>
  <c r="T209" i="5"/>
  <c r="O209" i="5"/>
  <c r="N209" i="5"/>
  <c r="M209" i="5"/>
  <c r="K209" i="5"/>
  <c r="I209" i="5"/>
  <c r="G209" i="5"/>
  <c r="U208" i="5"/>
  <c r="T208" i="5"/>
  <c r="O208" i="5"/>
  <c r="N208" i="5"/>
  <c r="M208" i="5"/>
  <c r="K208" i="5"/>
  <c r="I208" i="5"/>
  <c r="G208" i="5"/>
  <c r="S205" i="5"/>
  <c r="R205" i="5"/>
  <c r="T205" i="5" s="1"/>
  <c r="Q205" i="5"/>
  <c r="P205" i="5"/>
  <c r="L205" i="5"/>
  <c r="K205" i="5"/>
  <c r="J205" i="5"/>
  <c r="H205" i="5"/>
  <c r="F205" i="5"/>
  <c r="E205" i="5"/>
  <c r="M205" i="5" s="1"/>
  <c r="D205" i="5"/>
  <c r="I205" i="5" s="1"/>
  <c r="S204" i="5"/>
  <c r="R204" i="5"/>
  <c r="Q204" i="5"/>
  <c r="P204" i="5"/>
  <c r="L204" i="5"/>
  <c r="J204" i="5"/>
  <c r="H204" i="5"/>
  <c r="I204" i="5" s="1"/>
  <c r="F204" i="5"/>
  <c r="E204" i="5"/>
  <c r="D204" i="5"/>
  <c r="G204" i="5" s="1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T198" i="5" s="1"/>
  <c r="Q198" i="5"/>
  <c r="P198" i="5"/>
  <c r="L198" i="5"/>
  <c r="J198" i="5"/>
  <c r="U198" i="5" s="1"/>
  <c r="H198" i="5"/>
  <c r="F198" i="5"/>
  <c r="E198" i="5"/>
  <c r="D198" i="5"/>
  <c r="I198" i="5" s="1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U191" i="5"/>
  <c r="T191" i="5"/>
  <c r="S191" i="5"/>
  <c r="R191" i="5"/>
  <c r="Q191" i="5"/>
  <c r="P191" i="5"/>
  <c r="L191" i="5"/>
  <c r="J191" i="5"/>
  <c r="H191" i="5"/>
  <c r="F191" i="5"/>
  <c r="E191" i="5"/>
  <c r="K191" i="5" s="1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T185" i="5" s="1"/>
  <c r="Q185" i="5"/>
  <c r="P185" i="5"/>
  <c r="U185" i="5" s="1"/>
  <c r="N185" i="5"/>
  <c r="O185" i="5" s="1"/>
  <c r="L185" i="5"/>
  <c r="K185" i="5"/>
  <c r="J185" i="5"/>
  <c r="H185" i="5"/>
  <c r="F185" i="5"/>
  <c r="E185" i="5"/>
  <c r="D185" i="5"/>
  <c r="I185" i="5" s="1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T179" i="5" s="1"/>
  <c r="R179" i="5"/>
  <c r="Q179" i="5"/>
  <c r="P179" i="5"/>
  <c r="U179" i="5" s="1"/>
  <c r="L179" i="5"/>
  <c r="J179" i="5"/>
  <c r="H179" i="5"/>
  <c r="I179" i="5" s="1"/>
  <c r="F179" i="5"/>
  <c r="E179" i="5"/>
  <c r="K179" i="5" s="1"/>
  <c r="D179" i="5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R170" i="5"/>
  <c r="Q170" i="5"/>
  <c r="P170" i="5"/>
  <c r="L170" i="5"/>
  <c r="J170" i="5"/>
  <c r="H170" i="5"/>
  <c r="F170" i="5"/>
  <c r="E170" i="5"/>
  <c r="D170" i="5"/>
  <c r="G170" i="5" s="1"/>
  <c r="U169" i="5"/>
  <c r="S169" i="5"/>
  <c r="R169" i="5"/>
  <c r="T169" i="5" s="1"/>
  <c r="Q169" i="5"/>
  <c r="P169" i="5"/>
  <c r="L169" i="5"/>
  <c r="J169" i="5"/>
  <c r="H169" i="5"/>
  <c r="F169" i="5"/>
  <c r="E169" i="5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N165" i="5"/>
  <c r="O165" i="5" s="1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T163" i="5" s="1"/>
  <c r="Q163" i="5"/>
  <c r="P163" i="5"/>
  <c r="L163" i="5"/>
  <c r="J163" i="5"/>
  <c r="N163" i="5" s="1"/>
  <c r="O163" i="5" s="1"/>
  <c r="H163" i="5"/>
  <c r="F163" i="5"/>
  <c r="E163" i="5"/>
  <c r="M163" i="5" s="1"/>
  <c r="D163" i="5"/>
  <c r="I163" i="5" s="1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O159" i="5"/>
  <c r="N159" i="5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Q157" i="5"/>
  <c r="P157" i="5"/>
  <c r="L157" i="5"/>
  <c r="J157" i="5"/>
  <c r="K157" i="5" s="1"/>
  <c r="H157" i="5"/>
  <c r="F157" i="5"/>
  <c r="E157" i="5"/>
  <c r="D157" i="5"/>
  <c r="G157" i="5" s="1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R150" i="5"/>
  <c r="T150" i="5" s="1"/>
  <c r="Q150" i="5"/>
  <c r="P150" i="5"/>
  <c r="U150" i="5" s="1"/>
  <c r="L150" i="5"/>
  <c r="J150" i="5"/>
  <c r="H150" i="5"/>
  <c r="G150" i="5"/>
  <c r="F150" i="5"/>
  <c r="E150" i="5"/>
  <c r="O150" i="5" s="1"/>
  <c r="D150" i="5"/>
  <c r="I150" i="5" s="1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T144" i="5"/>
  <c r="S144" i="5"/>
  <c r="R144" i="5"/>
  <c r="Q144" i="5"/>
  <c r="P144" i="5"/>
  <c r="M144" i="5"/>
  <c r="L144" i="5"/>
  <c r="J144" i="5"/>
  <c r="U144" i="5" s="1"/>
  <c r="H144" i="5"/>
  <c r="F144" i="5"/>
  <c r="E144" i="5"/>
  <c r="D144" i="5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N140" i="5"/>
  <c r="O140" i="5" s="1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N138" i="5"/>
  <c r="O138" i="5" s="1"/>
  <c r="M138" i="5"/>
  <c r="K138" i="5"/>
  <c r="I138" i="5"/>
  <c r="G138" i="5"/>
  <c r="S137" i="5"/>
  <c r="R137" i="5"/>
  <c r="T137" i="5" s="1"/>
  <c r="Q137" i="5"/>
  <c r="P137" i="5"/>
  <c r="L137" i="5"/>
  <c r="J137" i="5"/>
  <c r="I137" i="5"/>
  <c r="H137" i="5"/>
  <c r="F137" i="5"/>
  <c r="E137" i="5"/>
  <c r="K137" i="5" s="1"/>
  <c r="D137" i="5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T132" i="5" s="1"/>
  <c r="R132" i="5"/>
  <c r="Q132" i="5"/>
  <c r="P132" i="5"/>
  <c r="U132" i="5" s="1"/>
  <c r="L132" i="5"/>
  <c r="K132" i="5"/>
  <c r="J132" i="5"/>
  <c r="H132" i="5"/>
  <c r="I132" i="5" s="1"/>
  <c r="F132" i="5"/>
  <c r="E132" i="5"/>
  <c r="D132" i="5"/>
  <c r="U131" i="5"/>
  <c r="T131" i="5"/>
  <c r="O131" i="5"/>
  <c r="N131" i="5"/>
  <c r="M131" i="5"/>
  <c r="K131" i="5"/>
  <c r="I131" i="5"/>
  <c r="G131" i="5"/>
  <c r="U130" i="5"/>
  <c r="T130" i="5"/>
  <c r="O130" i="5"/>
  <c r="N130" i="5"/>
  <c r="M130" i="5"/>
  <c r="K130" i="5"/>
  <c r="I130" i="5"/>
  <c r="G130" i="5"/>
  <c r="U129" i="5"/>
  <c r="T129" i="5"/>
  <c r="O129" i="5"/>
  <c r="N129" i="5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O127" i="5"/>
  <c r="N127" i="5"/>
  <c r="M127" i="5"/>
  <c r="K127" i="5"/>
  <c r="I127" i="5"/>
  <c r="G127" i="5"/>
  <c r="S126" i="5"/>
  <c r="R126" i="5"/>
  <c r="Q126" i="5"/>
  <c r="P126" i="5"/>
  <c r="L126" i="5"/>
  <c r="J126" i="5"/>
  <c r="U126" i="5" s="1"/>
  <c r="H126" i="5"/>
  <c r="G126" i="5"/>
  <c r="F126" i="5"/>
  <c r="E126" i="5"/>
  <c r="D126" i="5"/>
  <c r="I126" i="5" s="1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T121" i="5"/>
  <c r="S121" i="5"/>
  <c r="R121" i="5"/>
  <c r="Q121" i="5"/>
  <c r="P121" i="5"/>
  <c r="L121" i="5"/>
  <c r="J121" i="5"/>
  <c r="U121" i="5" s="1"/>
  <c r="H121" i="5"/>
  <c r="F121" i="5"/>
  <c r="E121" i="5"/>
  <c r="D121" i="5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O117" i="5"/>
  <c r="N117" i="5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Q112" i="5"/>
  <c r="P112" i="5"/>
  <c r="L112" i="5"/>
  <c r="J112" i="5"/>
  <c r="U112" i="5" s="1"/>
  <c r="H112" i="5"/>
  <c r="I112" i="5" s="1"/>
  <c r="F112" i="5"/>
  <c r="E112" i="5"/>
  <c r="M112" i="5" s="1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Q106" i="5"/>
  <c r="P106" i="5"/>
  <c r="L106" i="5"/>
  <c r="K106" i="5"/>
  <c r="J106" i="5"/>
  <c r="H106" i="5"/>
  <c r="F106" i="5"/>
  <c r="N106" i="5" s="1"/>
  <c r="E106" i="5"/>
  <c r="D106" i="5"/>
  <c r="U105" i="5"/>
  <c r="T105" i="5"/>
  <c r="N105" i="5"/>
  <c r="O105" i="5" s="1"/>
  <c r="M105" i="5"/>
  <c r="K105" i="5"/>
  <c r="I105" i="5"/>
  <c r="G105" i="5"/>
  <c r="S102" i="5"/>
  <c r="R102" i="5"/>
  <c r="Q102" i="5"/>
  <c r="P102" i="5"/>
  <c r="L102" i="5"/>
  <c r="J102" i="5"/>
  <c r="I102" i="5"/>
  <c r="H102" i="5"/>
  <c r="F102" i="5"/>
  <c r="E102" i="5"/>
  <c r="D102" i="5"/>
  <c r="G102" i="5" s="1"/>
  <c r="S101" i="5"/>
  <c r="R101" i="5"/>
  <c r="T101" i="5" s="1"/>
  <c r="Q101" i="5"/>
  <c r="P101" i="5"/>
  <c r="U101" i="5" s="1"/>
  <c r="L101" i="5"/>
  <c r="J101" i="5"/>
  <c r="H101" i="5"/>
  <c r="F101" i="5"/>
  <c r="N101" i="5" s="1"/>
  <c r="O101" i="5" s="1"/>
  <c r="E101" i="5"/>
  <c r="K101" i="5" s="1"/>
  <c r="D101" i="5"/>
  <c r="I101" i="5" s="1"/>
  <c r="U100" i="5"/>
  <c r="T100" i="5"/>
  <c r="O100" i="5"/>
  <c r="N100" i="5"/>
  <c r="M100" i="5"/>
  <c r="K100" i="5"/>
  <c r="I100" i="5"/>
  <c r="G100" i="5"/>
  <c r="U99" i="5"/>
  <c r="T99" i="5"/>
  <c r="O99" i="5"/>
  <c r="N99" i="5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O97" i="5"/>
  <c r="N97" i="5"/>
  <c r="M97" i="5"/>
  <c r="K97" i="5"/>
  <c r="I97" i="5"/>
  <c r="G97" i="5"/>
  <c r="S96" i="5"/>
  <c r="R96" i="5"/>
  <c r="T96" i="5" s="1"/>
  <c r="Q96" i="5"/>
  <c r="P96" i="5"/>
  <c r="L96" i="5"/>
  <c r="J96" i="5"/>
  <c r="U96" i="5" s="1"/>
  <c r="H96" i="5"/>
  <c r="N96" i="5" s="1"/>
  <c r="O96" i="5" s="1"/>
  <c r="F96" i="5"/>
  <c r="E96" i="5"/>
  <c r="D96" i="5"/>
  <c r="U95" i="5"/>
  <c r="T95" i="5"/>
  <c r="O95" i="5"/>
  <c r="N95" i="5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R91" i="5"/>
  <c r="Q91" i="5"/>
  <c r="P91" i="5"/>
  <c r="U91" i="5" s="1"/>
  <c r="L91" i="5"/>
  <c r="J91" i="5"/>
  <c r="H91" i="5"/>
  <c r="I91" i="5" s="1"/>
  <c r="F91" i="5"/>
  <c r="E91" i="5"/>
  <c r="K91" i="5" s="1"/>
  <c r="D91" i="5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Q85" i="5"/>
  <c r="P85" i="5"/>
  <c r="U85" i="5" s="1"/>
  <c r="L85" i="5"/>
  <c r="J85" i="5"/>
  <c r="I85" i="5"/>
  <c r="H85" i="5"/>
  <c r="F85" i="5"/>
  <c r="E85" i="5"/>
  <c r="D85" i="5"/>
  <c r="G85" i="5" s="1"/>
  <c r="S84" i="5"/>
  <c r="R84" i="5"/>
  <c r="T84" i="5" s="1"/>
  <c r="Q84" i="5"/>
  <c r="P84" i="5"/>
  <c r="M84" i="5"/>
  <c r="L84" i="5"/>
  <c r="J84" i="5"/>
  <c r="U84" i="5" s="1"/>
  <c r="H84" i="5"/>
  <c r="G84" i="5"/>
  <c r="F84" i="5"/>
  <c r="N84" i="5" s="1"/>
  <c r="E84" i="5"/>
  <c r="D84" i="5"/>
  <c r="I84" i="5" s="1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O81" i="5"/>
  <c r="N81" i="5"/>
  <c r="M81" i="5"/>
  <c r="K81" i="5"/>
  <c r="I81" i="5"/>
  <c r="G81" i="5"/>
  <c r="U80" i="5"/>
  <c r="T80" i="5"/>
  <c r="O80" i="5"/>
  <c r="N80" i="5"/>
  <c r="M80" i="5"/>
  <c r="K80" i="5"/>
  <c r="I80" i="5"/>
  <c r="G80" i="5"/>
  <c r="U79" i="5"/>
  <c r="T79" i="5"/>
  <c r="O79" i="5"/>
  <c r="N79" i="5"/>
  <c r="M79" i="5"/>
  <c r="K79" i="5"/>
  <c r="I79" i="5"/>
  <c r="G79" i="5"/>
  <c r="S78" i="5"/>
  <c r="R78" i="5"/>
  <c r="Q78" i="5"/>
  <c r="P78" i="5"/>
  <c r="L78" i="5"/>
  <c r="K78" i="5"/>
  <c r="J78" i="5"/>
  <c r="H78" i="5"/>
  <c r="I78" i="5" s="1"/>
  <c r="F78" i="5"/>
  <c r="E78" i="5"/>
  <c r="D78" i="5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T70" i="5"/>
  <c r="S70" i="5"/>
  <c r="R70" i="5"/>
  <c r="Q70" i="5"/>
  <c r="P70" i="5"/>
  <c r="U70" i="5" s="1"/>
  <c r="L70" i="5"/>
  <c r="J70" i="5"/>
  <c r="H70" i="5"/>
  <c r="I70" i="5" s="1"/>
  <c r="F70" i="5"/>
  <c r="E70" i="5"/>
  <c r="K70" i="5" s="1"/>
  <c r="D70" i="5"/>
  <c r="U69" i="5"/>
  <c r="T69" i="5"/>
  <c r="O69" i="5"/>
  <c r="N69" i="5"/>
  <c r="M69" i="5"/>
  <c r="K69" i="5"/>
  <c r="I69" i="5"/>
  <c r="G69" i="5"/>
  <c r="U68" i="5"/>
  <c r="T68" i="5"/>
  <c r="O68" i="5"/>
  <c r="N68" i="5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O64" i="5"/>
  <c r="N64" i="5"/>
  <c r="M64" i="5"/>
  <c r="K64" i="5"/>
  <c r="I64" i="5"/>
  <c r="G64" i="5"/>
  <c r="S63" i="5"/>
  <c r="R63" i="5"/>
  <c r="T63" i="5" s="1"/>
  <c r="Q63" i="5"/>
  <c r="P63" i="5"/>
  <c r="U63" i="5" s="1"/>
  <c r="L63" i="5"/>
  <c r="K63" i="5"/>
  <c r="J63" i="5"/>
  <c r="H63" i="5"/>
  <c r="F63" i="5"/>
  <c r="E63" i="5"/>
  <c r="D63" i="5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N59" i="5"/>
  <c r="O59" i="5" s="1"/>
  <c r="M59" i="5"/>
  <c r="K59" i="5"/>
  <c r="I59" i="5"/>
  <c r="G59" i="5"/>
  <c r="T58" i="5"/>
  <c r="S58" i="5"/>
  <c r="R58" i="5"/>
  <c r="Q58" i="5"/>
  <c r="P58" i="5"/>
  <c r="U58" i="5" s="1"/>
  <c r="L58" i="5"/>
  <c r="J58" i="5"/>
  <c r="H58" i="5"/>
  <c r="I58" i="5" s="1"/>
  <c r="G58" i="5"/>
  <c r="F58" i="5"/>
  <c r="N58" i="5" s="1"/>
  <c r="E58" i="5"/>
  <c r="D58" i="5"/>
  <c r="U57" i="5"/>
  <c r="T57" i="5"/>
  <c r="N57" i="5"/>
  <c r="O57" i="5" s="1"/>
  <c r="M57" i="5"/>
  <c r="K57" i="5"/>
  <c r="I57" i="5"/>
  <c r="G57" i="5"/>
  <c r="S54" i="5"/>
  <c r="R54" i="5"/>
  <c r="Q54" i="5"/>
  <c r="P54" i="5"/>
  <c r="L54" i="5"/>
  <c r="K54" i="5"/>
  <c r="J54" i="5"/>
  <c r="U54" i="5" s="1"/>
  <c r="H54" i="5"/>
  <c r="F54" i="5"/>
  <c r="N54" i="5" s="1"/>
  <c r="O54" i="5" s="1"/>
  <c r="E54" i="5"/>
  <c r="M54" i="5" s="1"/>
  <c r="D54" i="5"/>
  <c r="I54" i="5" s="1"/>
  <c r="S53" i="5"/>
  <c r="R53" i="5"/>
  <c r="T53" i="5" s="1"/>
  <c r="Q53" i="5"/>
  <c r="P53" i="5"/>
  <c r="L53" i="5"/>
  <c r="J53" i="5"/>
  <c r="H53" i="5"/>
  <c r="F53" i="5"/>
  <c r="E53" i="5"/>
  <c r="D53" i="5"/>
  <c r="G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N50" i="5"/>
  <c r="O50" i="5" s="1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Q47" i="5"/>
  <c r="P47" i="5"/>
  <c r="L47" i="5"/>
  <c r="J47" i="5"/>
  <c r="U47" i="5" s="1"/>
  <c r="I47" i="5"/>
  <c r="H47" i="5"/>
  <c r="F47" i="5"/>
  <c r="G47" i="5" s="1"/>
  <c r="E47" i="5"/>
  <c r="D47" i="5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N43" i="5"/>
  <c r="O43" i="5" s="1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Q40" i="5"/>
  <c r="P40" i="5"/>
  <c r="L40" i="5"/>
  <c r="J40" i="5"/>
  <c r="H40" i="5"/>
  <c r="F40" i="5"/>
  <c r="E40" i="5"/>
  <c r="M40" i="5" s="1"/>
  <c r="D40" i="5"/>
  <c r="U39" i="5"/>
  <c r="T39" i="5"/>
  <c r="O39" i="5"/>
  <c r="N39" i="5"/>
  <c r="M39" i="5"/>
  <c r="K39" i="5"/>
  <c r="I39" i="5"/>
  <c r="G39" i="5"/>
  <c r="U38" i="5"/>
  <c r="T38" i="5"/>
  <c r="O38" i="5"/>
  <c r="N38" i="5"/>
  <c r="M38" i="5"/>
  <c r="K38" i="5"/>
  <c r="I38" i="5"/>
  <c r="G38" i="5"/>
  <c r="U37" i="5"/>
  <c r="T37" i="5"/>
  <c r="O37" i="5"/>
  <c r="N37" i="5"/>
  <c r="M37" i="5"/>
  <c r="K37" i="5"/>
  <c r="I37" i="5"/>
  <c r="G37" i="5"/>
  <c r="U36" i="5"/>
  <c r="T36" i="5"/>
  <c r="O36" i="5"/>
  <c r="N36" i="5"/>
  <c r="M36" i="5"/>
  <c r="K36" i="5"/>
  <c r="I36" i="5"/>
  <c r="G36" i="5"/>
  <c r="U35" i="5"/>
  <c r="S35" i="5"/>
  <c r="R35" i="5"/>
  <c r="T35" i="5" s="1"/>
  <c r="Q35" i="5"/>
  <c r="P35" i="5"/>
  <c r="L35" i="5"/>
  <c r="J35" i="5"/>
  <c r="H35" i="5"/>
  <c r="F35" i="5"/>
  <c r="E35" i="5"/>
  <c r="K35" i="5" s="1"/>
  <c r="D35" i="5"/>
  <c r="I35" i="5" s="1"/>
  <c r="U34" i="5"/>
  <c r="T34" i="5"/>
  <c r="O34" i="5"/>
  <c r="N34" i="5"/>
  <c r="M34" i="5"/>
  <c r="K34" i="5"/>
  <c r="I34" i="5"/>
  <c r="G34" i="5"/>
  <c r="U33" i="5"/>
  <c r="T33" i="5"/>
  <c r="O33" i="5"/>
  <c r="N33" i="5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O28" i="5"/>
  <c r="N28" i="5"/>
  <c r="M28" i="5"/>
  <c r="K28" i="5"/>
  <c r="I28" i="5"/>
  <c r="G28" i="5"/>
  <c r="S27" i="5"/>
  <c r="R27" i="5"/>
  <c r="T27" i="5" s="1"/>
  <c r="Q27" i="5"/>
  <c r="P27" i="5"/>
  <c r="U27" i="5" s="1"/>
  <c r="L27" i="5"/>
  <c r="J27" i="5"/>
  <c r="H27" i="5"/>
  <c r="F27" i="5"/>
  <c r="E27" i="5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T19" i="5"/>
  <c r="S19" i="5"/>
  <c r="R19" i="5"/>
  <c r="Q19" i="5"/>
  <c r="P19" i="5"/>
  <c r="U19" i="5" s="1"/>
  <c r="L19" i="5"/>
  <c r="J19" i="5"/>
  <c r="H19" i="5"/>
  <c r="F19" i="5"/>
  <c r="N19" i="5" s="1"/>
  <c r="E19" i="5"/>
  <c r="D19" i="5"/>
  <c r="U18" i="5"/>
  <c r="T18" i="5"/>
  <c r="O18" i="5"/>
  <c r="N18" i="5"/>
  <c r="M18" i="5"/>
  <c r="K18" i="5"/>
  <c r="I18" i="5"/>
  <c r="G18" i="5"/>
  <c r="U17" i="5"/>
  <c r="T17" i="5"/>
  <c r="N17" i="5"/>
  <c r="O17" i="5" s="1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O13" i="5"/>
  <c r="N13" i="5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T10" i="5" s="1"/>
  <c r="Q10" i="5"/>
  <c r="P10" i="5"/>
  <c r="L10" i="5"/>
  <c r="J10" i="5"/>
  <c r="H10" i="5"/>
  <c r="F10" i="5"/>
  <c r="E10" i="5"/>
  <c r="D10" i="5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T339" i="4" s="1"/>
  <c r="Q339" i="4"/>
  <c r="P339" i="4"/>
  <c r="U339" i="4" s="1"/>
  <c r="L339" i="4"/>
  <c r="J339" i="4"/>
  <c r="H339" i="4"/>
  <c r="F339" i="4"/>
  <c r="E339" i="4"/>
  <c r="M339" i="4" s="1"/>
  <c r="D339" i="4"/>
  <c r="T338" i="4"/>
  <c r="S338" i="4"/>
  <c r="R338" i="4"/>
  <c r="Q338" i="4"/>
  <c r="P338" i="4"/>
  <c r="U338" i="4" s="1"/>
  <c r="L338" i="4"/>
  <c r="J338" i="4"/>
  <c r="H338" i="4"/>
  <c r="F338" i="4"/>
  <c r="N338" i="4" s="1"/>
  <c r="E338" i="4"/>
  <c r="D338" i="4"/>
  <c r="S337" i="4"/>
  <c r="R337" i="4"/>
  <c r="T337" i="4" s="1"/>
  <c r="Q337" i="4"/>
  <c r="P337" i="4"/>
  <c r="L337" i="4"/>
  <c r="J337" i="4"/>
  <c r="H337" i="4"/>
  <c r="F337" i="4"/>
  <c r="E337" i="4"/>
  <c r="D337" i="4"/>
  <c r="I337" i="4" s="1"/>
  <c r="U336" i="4"/>
  <c r="T336" i="4"/>
  <c r="O336" i="4"/>
  <c r="N336" i="4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T332" i="4" s="1"/>
  <c r="Q332" i="4"/>
  <c r="P332" i="4"/>
  <c r="L332" i="4"/>
  <c r="J332" i="4"/>
  <c r="K332" i="4" s="1"/>
  <c r="H332" i="4"/>
  <c r="F332" i="4"/>
  <c r="E332" i="4"/>
  <c r="D332" i="4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T323" i="4" s="1"/>
  <c r="Q323" i="4"/>
  <c r="P323" i="4"/>
  <c r="U323" i="4" s="1"/>
  <c r="L323" i="4"/>
  <c r="J323" i="4"/>
  <c r="H323" i="4"/>
  <c r="F323" i="4"/>
  <c r="N323" i="4" s="1"/>
  <c r="E323" i="4"/>
  <c r="M323" i="4" s="1"/>
  <c r="D323" i="4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T317" i="4"/>
  <c r="S317" i="4"/>
  <c r="R317" i="4"/>
  <c r="Q317" i="4"/>
  <c r="P317" i="4"/>
  <c r="U317" i="4" s="1"/>
  <c r="L317" i="4"/>
  <c r="J317" i="4"/>
  <c r="H317" i="4"/>
  <c r="F317" i="4"/>
  <c r="N317" i="4" s="1"/>
  <c r="E317" i="4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Q310" i="4"/>
  <c r="P310" i="4"/>
  <c r="U310" i="4" s="1"/>
  <c r="L310" i="4"/>
  <c r="J310" i="4"/>
  <c r="H310" i="4"/>
  <c r="F310" i="4"/>
  <c r="N310" i="4" s="1"/>
  <c r="O310" i="4" s="1"/>
  <c r="E310" i="4"/>
  <c r="D310" i="4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T303" i="4" s="1"/>
  <c r="Q303" i="4"/>
  <c r="P303" i="4"/>
  <c r="U303" i="4" s="1"/>
  <c r="L303" i="4"/>
  <c r="J303" i="4"/>
  <c r="H303" i="4"/>
  <c r="F303" i="4"/>
  <c r="E303" i="4"/>
  <c r="D303" i="4"/>
  <c r="U302" i="4"/>
  <c r="T302" i="4"/>
  <c r="N302" i="4"/>
  <c r="O302" i="4" s="1"/>
  <c r="M302" i="4"/>
  <c r="K302" i="4"/>
  <c r="I302" i="4"/>
  <c r="G302" i="4"/>
  <c r="S299" i="4"/>
  <c r="R299" i="4"/>
  <c r="T299" i="4" s="1"/>
  <c r="Q299" i="4"/>
  <c r="P299" i="4"/>
  <c r="L299" i="4"/>
  <c r="J299" i="4"/>
  <c r="H299" i="4"/>
  <c r="F299" i="4"/>
  <c r="N299" i="4" s="1"/>
  <c r="E299" i="4"/>
  <c r="D299" i="4"/>
  <c r="S298" i="4"/>
  <c r="R298" i="4"/>
  <c r="T298" i="4" s="1"/>
  <c r="Q298" i="4"/>
  <c r="P298" i="4"/>
  <c r="L298" i="4"/>
  <c r="J298" i="4"/>
  <c r="H298" i="4"/>
  <c r="F298" i="4"/>
  <c r="E298" i="4"/>
  <c r="D298" i="4"/>
  <c r="G298" i="4" s="1"/>
  <c r="U297" i="4"/>
  <c r="T297" i="4"/>
  <c r="O297" i="4"/>
  <c r="N297" i="4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Q292" i="4"/>
  <c r="P292" i="4"/>
  <c r="U292" i="4" s="1"/>
  <c r="L292" i="4"/>
  <c r="J292" i="4"/>
  <c r="H292" i="4"/>
  <c r="F292" i="4"/>
  <c r="N292" i="4" s="1"/>
  <c r="E292" i="4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T285" i="4" s="1"/>
  <c r="Q285" i="4"/>
  <c r="P285" i="4"/>
  <c r="L285" i="4"/>
  <c r="J285" i="4"/>
  <c r="K285" i="4" s="1"/>
  <c r="H285" i="4"/>
  <c r="F285" i="4"/>
  <c r="E285" i="4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Q275" i="4"/>
  <c r="P275" i="4"/>
  <c r="U275" i="4" s="1"/>
  <c r="L275" i="4"/>
  <c r="J275" i="4"/>
  <c r="K275" i="4" s="1"/>
  <c r="H275" i="4"/>
  <c r="F275" i="4"/>
  <c r="N275" i="4" s="1"/>
  <c r="E275" i="4"/>
  <c r="M275" i="4" s="1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T267" i="4" s="1"/>
  <c r="Q267" i="4"/>
  <c r="P267" i="4"/>
  <c r="L267" i="4"/>
  <c r="J267" i="4"/>
  <c r="H267" i="4"/>
  <c r="F267" i="4"/>
  <c r="E267" i="4"/>
  <c r="D267" i="4"/>
  <c r="G267" i="4" s="1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Q260" i="4"/>
  <c r="P260" i="4"/>
  <c r="L260" i="4"/>
  <c r="J260" i="4"/>
  <c r="U260" i="4" s="1"/>
  <c r="H260" i="4"/>
  <c r="F260" i="4"/>
  <c r="E260" i="4"/>
  <c r="D260" i="4"/>
  <c r="T259" i="4"/>
  <c r="S259" i="4"/>
  <c r="R259" i="4"/>
  <c r="Q259" i="4"/>
  <c r="P259" i="4"/>
  <c r="U259" i="4" s="1"/>
  <c r="L259" i="4"/>
  <c r="J259" i="4"/>
  <c r="H259" i="4"/>
  <c r="F259" i="4"/>
  <c r="N259" i="4" s="1"/>
  <c r="O259" i="4" s="1"/>
  <c r="E259" i="4"/>
  <c r="K259" i="4" s="1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R254" i="4"/>
  <c r="Q254" i="4"/>
  <c r="P254" i="4"/>
  <c r="U254" i="4" s="1"/>
  <c r="L254" i="4"/>
  <c r="J254" i="4"/>
  <c r="H254" i="4"/>
  <c r="F254" i="4"/>
  <c r="N254" i="4" s="1"/>
  <c r="E254" i="4"/>
  <c r="D254" i="4"/>
  <c r="I254" i="4" s="1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T247" i="4" s="1"/>
  <c r="Q247" i="4"/>
  <c r="P247" i="4"/>
  <c r="L247" i="4"/>
  <c r="J247" i="4"/>
  <c r="H247" i="4"/>
  <c r="F247" i="4"/>
  <c r="E247" i="4"/>
  <c r="D247" i="4"/>
  <c r="G247" i="4" s="1"/>
  <c r="U246" i="4"/>
  <c r="T246" i="4"/>
  <c r="N246" i="4"/>
  <c r="O246" i="4" s="1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T240" i="4" s="1"/>
  <c r="Q240" i="4"/>
  <c r="P240" i="4"/>
  <c r="L240" i="4"/>
  <c r="J240" i="4"/>
  <c r="U240" i="4" s="1"/>
  <c r="H240" i="4"/>
  <c r="F240" i="4"/>
  <c r="E240" i="4"/>
  <c r="D240" i="4"/>
  <c r="I240" i="4" s="1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Q231" i="4"/>
  <c r="P231" i="4"/>
  <c r="L231" i="4"/>
  <c r="J231" i="4"/>
  <c r="H231" i="4"/>
  <c r="F231" i="4"/>
  <c r="E231" i="4"/>
  <c r="K231" i="4" s="1"/>
  <c r="D231" i="4"/>
  <c r="S230" i="4"/>
  <c r="R230" i="4"/>
  <c r="Q230" i="4"/>
  <c r="P230" i="4"/>
  <c r="L230" i="4"/>
  <c r="J230" i="4"/>
  <c r="K230" i="4" s="1"/>
  <c r="H230" i="4"/>
  <c r="F230" i="4"/>
  <c r="E230" i="4"/>
  <c r="M230" i="4" s="1"/>
  <c r="D230" i="4"/>
  <c r="I230" i="4" s="1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T224" i="4" s="1"/>
  <c r="Q224" i="4"/>
  <c r="P224" i="4"/>
  <c r="U224" i="4" s="1"/>
  <c r="L224" i="4"/>
  <c r="J224" i="4"/>
  <c r="H224" i="4"/>
  <c r="F224" i="4"/>
  <c r="E224" i="4"/>
  <c r="D224" i="4"/>
  <c r="G224" i="4" s="1"/>
  <c r="U223" i="4"/>
  <c r="T223" i="4"/>
  <c r="O223" i="4"/>
  <c r="N223" i="4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Q216" i="4"/>
  <c r="P216" i="4"/>
  <c r="L216" i="4"/>
  <c r="J216" i="4"/>
  <c r="U216" i="4" s="1"/>
  <c r="H216" i="4"/>
  <c r="F216" i="4"/>
  <c r="E216" i="4"/>
  <c r="D216" i="4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S205" i="4"/>
  <c r="R205" i="4"/>
  <c r="Q205" i="4"/>
  <c r="P205" i="4"/>
  <c r="U205" i="4" s="1"/>
  <c r="N205" i="4"/>
  <c r="O205" i="4" s="1"/>
  <c r="L205" i="4"/>
  <c r="J205" i="4"/>
  <c r="H205" i="4"/>
  <c r="G205" i="4"/>
  <c r="F205" i="4"/>
  <c r="E205" i="4"/>
  <c r="K205" i="4" s="1"/>
  <c r="D205" i="4"/>
  <c r="I205" i="4" s="1"/>
  <c r="T204" i="4"/>
  <c r="S204" i="4"/>
  <c r="R204" i="4"/>
  <c r="Q204" i="4"/>
  <c r="P204" i="4"/>
  <c r="L204" i="4"/>
  <c r="J204" i="4"/>
  <c r="H204" i="4"/>
  <c r="F204" i="4"/>
  <c r="E204" i="4"/>
  <c r="M204" i="4" s="1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Q198" i="4"/>
  <c r="P198" i="4"/>
  <c r="L198" i="4"/>
  <c r="M198" i="4" s="1"/>
  <c r="J198" i="4"/>
  <c r="N198" i="4" s="1"/>
  <c r="H198" i="4"/>
  <c r="F198" i="4"/>
  <c r="E198" i="4"/>
  <c r="D198" i="4"/>
  <c r="U197" i="4"/>
  <c r="T197" i="4"/>
  <c r="O197" i="4"/>
  <c r="N197" i="4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Q191" i="4"/>
  <c r="P191" i="4"/>
  <c r="U191" i="4" s="1"/>
  <c r="L191" i="4"/>
  <c r="J191" i="4"/>
  <c r="H191" i="4"/>
  <c r="N191" i="4" s="1"/>
  <c r="F191" i="4"/>
  <c r="E191" i="4"/>
  <c r="D191" i="4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R185" i="4"/>
  <c r="T185" i="4" s="1"/>
  <c r="Q185" i="4"/>
  <c r="P185" i="4"/>
  <c r="L185" i="4"/>
  <c r="J185" i="4"/>
  <c r="H185" i="4"/>
  <c r="F185" i="4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R179" i="4"/>
  <c r="Q179" i="4"/>
  <c r="P179" i="4"/>
  <c r="N179" i="4"/>
  <c r="O179" i="4" s="1"/>
  <c r="L179" i="4"/>
  <c r="J179" i="4"/>
  <c r="H179" i="4"/>
  <c r="F179" i="4"/>
  <c r="E179" i="4"/>
  <c r="M179" i="4" s="1"/>
  <c r="D179" i="4"/>
  <c r="U178" i="4"/>
  <c r="T178" i="4"/>
  <c r="O178" i="4"/>
  <c r="N178" i="4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O174" i="4"/>
  <c r="N174" i="4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T170" i="4" s="1"/>
  <c r="Q170" i="4"/>
  <c r="P170" i="4"/>
  <c r="L170" i="4"/>
  <c r="J170" i="4"/>
  <c r="H170" i="4"/>
  <c r="F170" i="4"/>
  <c r="E170" i="4"/>
  <c r="D170" i="4"/>
  <c r="G170" i="4" s="1"/>
  <c r="S169" i="4"/>
  <c r="R169" i="4"/>
  <c r="Q169" i="4"/>
  <c r="P169" i="4"/>
  <c r="L169" i="4"/>
  <c r="J169" i="4"/>
  <c r="H169" i="4"/>
  <c r="N169" i="4" s="1"/>
  <c r="F169" i="4"/>
  <c r="E169" i="4"/>
  <c r="D169" i="4"/>
  <c r="U168" i="4"/>
  <c r="T168" i="4"/>
  <c r="N168" i="4"/>
  <c r="O168" i="4" s="1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Q163" i="4"/>
  <c r="P163" i="4"/>
  <c r="N163" i="4"/>
  <c r="L163" i="4"/>
  <c r="J163" i="4"/>
  <c r="U163" i="4" s="1"/>
  <c r="H163" i="4"/>
  <c r="I163" i="4" s="1"/>
  <c r="F163" i="4"/>
  <c r="E163" i="4"/>
  <c r="D163" i="4"/>
  <c r="U162" i="4"/>
  <c r="T162" i="4"/>
  <c r="O162" i="4"/>
  <c r="N162" i="4"/>
  <c r="M162" i="4"/>
  <c r="K162" i="4"/>
  <c r="I162" i="4"/>
  <c r="G162" i="4"/>
  <c r="U161" i="4"/>
  <c r="T161" i="4"/>
  <c r="O161" i="4"/>
  <c r="N161" i="4"/>
  <c r="M161" i="4"/>
  <c r="K161" i="4"/>
  <c r="I161" i="4"/>
  <c r="G161" i="4"/>
  <c r="U160" i="4"/>
  <c r="T160" i="4"/>
  <c r="O160" i="4"/>
  <c r="N160" i="4"/>
  <c r="M160" i="4"/>
  <c r="K160" i="4"/>
  <c r="I160" i="4"/>
  <c r="G160" i="4"/>
  <c r="U159" i="4"/>
  <c r="T159" i="4"/>
  <c r="O159" i="4"/>
  <c r="N159" i="4"/>
  <c r="M159" i="4"/>
  <c r="K159" i="4"/>
  <c r="I159" i="4"/>
  <c r="G159" i="4"/>
  <c r="U158" i="4"/>
  <c r="T158" i="4"/>
  <c r="O158" i="4"/>
  <c r="N158" i="4"/>
  <c r="M158" i="4"/>
  <c r="K158" i="4"/>
  <c r="I158" i="4"/>
  <c r="G158" i="4"/>
  <c r="U157" i="4"/>
  <c r="S157" i="4"/>
  <c r="R157" i="4"/>
  <c r="Q157" i="4"/>
  <c r="P157" i="4"/>
  <c r="L157" i="4"/>
  <c r="J157" i="4"/>
  <c r="H157" i="4"/>
  <c r="F157" i="4"/>
  <c r="E157" i="4"/>
  <c r="K157" i="4" s="1"/>
  <c r="D157" i="4"/>
  <c r="G157" i="4" s="1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Q150" i="4"/>
  <c r="P150" i="4"/>
  <c r="U150" i="4" s="1"/>
  <c r="M150" i="4"/>
  <c r="L150" i="4"/>
  <c r="J150" i="4"/>
  <c r="H150" i="4"/>
  <c r="F150" i="4"/>
  <c r="E150" i="4"/>
  <c r="K150" i="4" s="1"/>
  <c r="D150" i="4"/>
  <c r="U149" i="4"/>
  <c r="T149" i="4"/>
  <c r="O149" i="4"/>
  <c r="N149" i="4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Q144" i="4"/>
  <c r="P144" i="4"/>
  <c r="U144" i="4" s="1"/>
  <c r="L144" i="4"/>
  <c r="J144" i="4"/>
  <c r="I144" i="4"/>
  <c r="H144" i="4"/>
  <c r="G144" i="4"/>
  <c r="F144" i="4"/>
  <c r="E144" i="4"/>
  <c r="D144" i="4"/>
  <c r="U143" i="4"/>
  <c r="T143" i="4"/>
  <c r="O143" i="4"/>
  <c r="N143" i="4"/>
  <c r="M143" i="4"/>
  <c r="K143" i="4"/>
  <c r="I143" i="4"/>
  <c r="G143" i="4"/>
  <c r="U142" i="4"/>
  <c r="T142" i="4"/>
  <c r="O142" i="4"/>
  <c r="N142" i="4"/>
  <c r="M142" i="4"/>
  <c r="K142" i="4"/>
  <c r="I142" i="4"/>
  <c r="G142" i="4"/>
  <c r="U141" i="4"/>
  <c r="T141" i="4"/>
  <c r="O141" i="4"/>
  <c r="N141" i="4"/>
  <c r="M141" i="4"/>
  <c r="K141" i="4"/>
  <c r="I141" i="4"/>
  <c r="G141" i="4"/>
  <c r="U140" i="4"/>
  <c r="T140" i="4"/>
  <c r="O140" i="4"/>
  <c r="N140" i="4"/>
  <c r="M140" i="4"/>
  <c r="K140" i="4"/>
  <c r="I140" i="4"/>
  <c r="G140" i="4"/>
  <c r="U139" i="4"/>
  <c r="T139" i="4"/>
  <c r="O139" i="4"/>
  <c r="N139" i="4"/>
  <c r="M139" i="4"/>
  <c r="K139" i="4"/>
  <c r="I139" i="4"/>
  <c r="G139" i="4"/>
  <c r="U138" i="4"/>
  <c r="T138" i="4"/>
  <c r="O138" i="4"/>
  <c r="N138" i="4"/>
  <c r="M138" i="4"/>
  <c r="K138" i="4"/>
  <c r="I138" i="4"/>
  <c r="G138" i="4"/>
  <c r="S137" i="4"/>
  <c r="R137" i="4"/>
  <c r="T137" i="4" s="1"/>
  <c r="Q137" i="4"/>
  <c r="P137" i="4"/>
  <c r="L137" i="4"/>
  <c r="J137" i="4"/>
  <c r="U137" i="4" s="1"/>
  <c r="H137" i="4"/>
  <c r="F137" i="4"/>
  <c r="E137" i="4"/>
  <c r="D137" i="4"/>
  <c r="G137" i="4" s="1"/>
  <c r="U136" i="4"/>
  <c r="T136" i="4"/>
  <c r="O136" i="4"/>
  <c r="N136" i="4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O134" i="4"/>
  <c r="N134" i="4"/>
  <c r="M134" i="4"/>
  <c r="K134" i="4"/>
  <c r="I134" i="4"/>
  <c r="G134" i="4"/>
  <c r="U133" i="4"/>
  <c r="T133" i="4"/>
  <c r="O133" i="4"/>
  <c r="N133" i="4"/>
  <c r="M133" i="4"/>
  <c r="K133" i="4"/>
  <c r="I133" i="4"/>
  <c r="G133" i="4"/>
  <c r="S132" i="4"/>
  <c r="R132" i="4"/>
  <c r="Q132" i="4"/>
  <c r="P132" i="4"/>
  <c r="U132" i="4" s="1"/>
  <c r="L132" i="4"/>
  <c r="K132" i="4"/>
  <c r="J132" i="4"/>
  <c r="H132" i="4"/>
  <c r="F132" i="4"/>
  <c r="N132" i="4" s="1"/>
  <c r="O132" i="4" s="1"/>
  <c r="E132" i="4"/>
  <c r="D132" i="4"/>
  <c r="I132" i="4" s="1"/>
  <c r="U131" i="4"/>
  <c r="T131" i="4"/>
  <c r="O131" i="4"/>
  <c r="N131" i="4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Q126" i="4"/>
  <c r="P126" i="4"/>
  <c r="U126" i="4" s="1"/>
  <c r="L126" i="4"/>
  <c r="J126" i="4"/>
  <c r="H126" i="4"/>
  <c r="G126" i="4"/>
  <c r="F126" i="4"/>
  <c r="E126" i="4"/>
  <c r="D126" i="4"/>
  <c r="I126" i="4" s="1"/>
  <c r="U125" i="4"/>
  <c r="T125" i="4"/>
  <c r="O125" i="4"/>
  <c r="N125" i="4"/>
  <c r="M125" i="4"/>
  <c r="K125" i="4"/>
  <c r="I125" i="4"/>
  <c r="G125" i="4"/>
  <c r="U124" i="4"/>
  <c r="T124" i="4"/>
  <c r="O124" i="4"/>
  <c r="N124" i="4"/>
  <c r="M124" i="4"/>
  <c r="K124" i="4"/>
  <c r="I124" i="4"/>
  <c r="G124" i="4"/>
  <c r="U123" i="4"/>
  <c r="T123" i="4"/>
  <c r="O123" i="4"/>
  <c r="N123" i="4"/>
  <c r="M123" i="4"/>
  <c r="K123" i="4"/>
  <c r="I123" i="4"/>
  <c r="G123" i="4"/>
  <c r="U122" i="4"/>
  <c r="T122" i="4"/>
  <c r="O122" i="4"/>
  <c r="N122" i="4"/>
  <c r="M122" i="4"/>
  <c r="K122" i="4"/>
  <c r="I122" i="4"/>
  <c r="G122" i="4"/>
  <c r="S121" i="4"/>
  <c r="R121" i="4"/>
  <c r="Q121" i="4"/>
  <c r="P121" i="4"/>
  <c r="L121" i="4"/>
  <c r="J121" i="4"/>
  <c r="K121" i="4" s="1"/>
  <c r="H121" i="4"/>
  <c r="F121" i="4"/>
  <c r="E121" i="4"/>
  <c r="D121" i="4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S112" i="4"/>
  <c r="R112" i="4"/>
  <c r="Q112" i="4"/>
  <c r="P112" i="4"/>
  <c r="U112" i="4" s="1"/>
  <c r="L112" i="4"/>
  <c r="J112" i="4"/>
  <c r="I112" i="4"/>
  <c r="H112" i="4"/>
  <c r="F112" i="4"/>
  <c r="N112" i="4" s="1"/>
  <c r="E112" i="4"/>
  <c r="D112" i="4"/>
  <c r="G112" i="4" s="1"/>
  <c r="U111" i="4"/>
  <c r="T111" i="4"/>
  <c r="O111" i="4"/>
  <c r="N111" i="4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T106" i="4" s="1"/>
  <c r="R106" i="4"/>
  <c r="Q106" i="4"/>
  <c r="P106" i="4"/>
  <c r="L106" i="4"/>
  <c r="J106" i="4"/>
  <c r="U106" i="4" s="1"/>
  <c r="H106" i="4"/>
  <c r="F106" i="4"/>
  <c r="E106" i="4"/>
  <c r="D106" i="4"/>
  <c r="U105" i="4"/>
  <c r="T105" i="4"/>
  <c r="O105" i="4"/>
  <c r="N105" i="4"/>
  <c r="M105" i="4"/>
  <c r="K105" i="4"/>
  <c r="I105" i="4"/>
  <c r="G105" i="4"/>
  <c r="S102" i="4"/>
  <c r="R102" i="4"/>
  <c r="T102" i="4" s="1"/>
  <c r="Q102" i="4"/>
  <c r="P102" i="4"/>
  <c r="L102" i="4"/>
  <c r="J102" i="4"/>
  <c r="U102" i="4" s="1"/>
  <c r="H102" i="4"/>
  <c r="F102" i="4"/>
  <c r="E102" i="4"/>
  <c r="D102" i="4"/>
  <c r="I102" i="4" s="1"/>
  <c r="S101" i="4"/>
  <c r="R101" i="4"/>
  <c r="T101" i="4" s="1"/>
  <c r="Q101" i="4"/>
  <c r="P101" i="4"/>
  <c r="L101" i="4"/>
  <c r="K101" i="4"/>
  <c r="J101" i="4"/>
  <c r="H101" i="4"/>
  <c r="G101" i="4"/>
  <c r="F101" i="4"/>
  <c r="E101" i="4"/>
  <c r="M101" i="4" s="1"/>
  <c r="D101" i="4"/>
  <c r="I101" i="4" s="1"/>
  <c r="U100" i="4"/>
  <c r="T100" i="4"/>
  <c r="O100" i="4"/>
  <c r="N100" i="4"/>
  <c r="M100" i="4"/>
  <c r="K100" i="4"/>
  <c r="I100" i="4"/>
  <c r="G100" i="4"/>
  <c r="U99" i="4"/>
  <c r="T99" i="4"/>
  <c r="O99" i="4"/>
  <c r="N99" i="4"/>
  <c r="M99" i="4"/>
  <c r="K99" i="4"/>
  <c r="I99" i="4"/>
  <c r="G99" i="4"/>
  <c r="U98" i="4"/>
  <c r="T98" i="4"/>
  <c r="O98" i="4"/>
  <c r="N98" i="4"/>
  <c r="M98" i="4"/>
  <c r="K98" i="4"/>
  <c r="I98" i="4"/>
  <c r="G98" i="4"/>
  <c r="U97" i="4"/>
  <c r="T97" i="4"/>
  <c r="O97" i="4"/>
  <c r="N97" i="4"/>
  <c r="M97" i="4"/>
  <c r="K97" i="4"/>
  <c r="I97" i="4"/>
  <c r="G97" i="4"/>
  <c r="S96" i="4"/>
  <c r="R96" i="4"/>
  <c r="Q96" i="4"/>
  <c r="P96" i="4"/>
  <c r="U96" i="4" s="1"/>
  <c r="L96" i="4"/>
  <c r="J96" i="4"/>
  <c r="H96" i="4"/>
  <c r="I96" i="4" s="1"/>
  <c r="F96" i="4"/>
  <c r="E96" i="4"/>
  <c r="D96" i="4"/>
  <c r="U95" i="4"/>
  <c r="T95" i="4"/>
  <c r="O95" i="4"/>
  <c r="N95" i="4"/>
  <c r="M95" i="4"/>
  <c r="K95" i="4"/>
  <c r="I95" i="4"/>
  <c r="G95" i="4"/>
  <c r="U94" i="4"/>
  <c r="T94" i="4"/>
  <c r="O94" i="4"/>
  <c r="N94" i="4"/>
  <c r="M94" i="4"/>
  <c r="K94" i="4"/>
  <c r="I94" i="4"/>
  <c r="G94" i="4"/>
  <c r="U93" i="4"/>
  <c r="T93" i="4"/>
  <c r="O93" i="4"/>
  <c r="N93" i="4"/>
  <c r="M93" i="4"/>
  <c r="K93" i="4"/>
  <c r="I93" i="4"/>
  <c r="G93" i="4"/>
  <c r="U92" i="4"/>
  <c r="T92" i="4"/>
  <c r="O92" i="4"/>
  <c r="N92" i="4"/>
  <c r="M92" i="4"/>
  <c r="K92" i="4"/>
  <c r="I92" i="4"/>
  <c r="G92" i="4"/>
  <c r="U91" i="4"/>
  <c r="S91" i="4"/>
  <c r="R91" i="4"/>
  <c r="Q91" i="4"/>
  <c r="P91" i="4"/>
  <c r="L91" i="4"/>
  <c r="J91" i="4"/>
  <c r="H91" i="4"/>
  <c r="F91" i="4"/>
  <c r="E91" i="4"/>
  <c r="K91" i="4" s="1"/>
  <c r="D91" i="4"/>
  <c r="G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U85" i="4"/>
  <c r="S85" i="4"/>
  <c r="T85" i="4" s="1"/>
  <c r="R85" i="4"/>
  <c r="Q85" i="4"/>
  <c r="P85" i="4"/>
  <c r="L85" i="4"/>
  <c r="J85" i="4"/>
  <c r="I85" i="4"/>
  <c r="H85" i="4"/>
  <c r="G85" i="4"/>
  <c r="F85" i="4"/>
  <c r="E85" i="4"/>
  <c r="K85" i="4" s="1"/>
  <c r="D85" i="4"/>
  <c r="S84" i="4"/>
  <c r="R84" i="4"/>
  <c r="Q84" i="4"/>
  <c r="P84" i="4"/>
  <c r="L84" i="4"/>
  <c r="J84" i="4"/>
  <c r="H84" i="4"/>
  <c r="F84" i="4"/>
  <c r="E84" i="4"/>
  <c r="M84" i="4" s="1"/>
  <c r="D84" i="4"/>
  <c r="I84" i="4" s="1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Q78" i="4"/>
  <c r="P78" i="4"/>
  <c r="U78" i="4" s="1"/>
  <c r="L78" i="4"/>
  <c r="J78" i="4"/>
  <c r="H78" i="4"/>
  <c r="F78" i="4"/>
  <c r="N78" i="4" s="1"/>
  <c r="E78" i="4"/>
  <c r="D78" i="4"/>
  <c r="U77" i="4"/>
  <c r="T77" i="4"/>
  <c r="O77" i="4"/>
  <c r="N77" i="4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O75" i="4"/>
  <c r="N75" i="4"/>
  <c r="M75" i="4"/>
  <c r="K75" i="4"/>
  <c r="I75" i="4"/>
  <c r="G75" i="4"/>
  <c r="U74" i="4"/>
  <c r="T74" i="4"/>
  <c r="O74" i="4"/>
  <c r="N74" i="4"/>
  <c r="M74" i="4"/>
  <c r="K74" i="4"/>
  <c r="I74" i="4"/>
  <c r="G74" i="4"/>
  <c r="U73" i="4"/>
  <c r="T73" i="4"/>
  <c r="O73" i="4"/>
  <c r="N73" i="4"/>
  <c r="M73" i="4"/>
  <c r="K73" i="4"/>
  <c r="I73" i="4"/>
  <c r="G73" i="4"/>
  <c r="U72" i="4"/>
  <c r="T72" i="4"/>
  <c r="O72" i="4"/>
  <c r="N72" i="4"/>
  <c r="M72" i="4"/>
  <c r="K72" i="4"/>
  <c r="I72" i="4"/>
  <c r="G72" i="4"/>
  <c r="U71" i="4"/>
  <c r="T71" i="4"/>
  <c r="O71" i="4"/>
  <c r="N71" i="4"/>
  <c r="M71" i="4"/>
  <c r="K71" i="4"/>
  <c r="I71" i="4"/>
  <c r="G71" i="4"/>
  <c r="S70" i="4"/>
  <c r="T70" i="4" s="1"/>
  <c r="R70" i="4"/>
  <c r="Q70" i="4"/>
  <c r="P70" i="4"/>
  <c r="L70" i="4"/>
  <c r="J70" i="4"/>
  <c r="U70" i="4" s="1"/>
  <c r="H70" i="4"/>
  <c r="G70" i="4"/>
  <c r="F70" i="4"/>
  <c r="N70" i="4" s="1"/>
  <c r="O70" i="4" s="1"/>
  <c r="E70" i="4"/>
  <c r="K70" i="4" s="1"/>
  <c r="D70" i="4"/>
  <c r="U69" i="4"/>
  <c r="T69" i="4"/>
  <c r="O69" i="4"/>
  <c r="N69" i="4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U63" i="4"/>
  <c r="S63" i="4"/>
  <c r="R63" i="4"/>
  <c r="Q63" i="4"/>
  <c r="P63" i="4"/>
  <c r="L63" i="4"/>
  <c r="J63" i="4"/>
  <c r="I63" i="4"/>
  <c r="H63" i="4"/>
  <c r="F63" i="4"/>
  <c r="E63" i="4"/>
  <c r="K63" i="4" s="1"/>
  <c r="D63" i="4"/>
  <c r="G63" i="4" s="1"/>
  <c r="U62" i="4"/>
  <c r="T62" i="4"/>
  <c r="O62" i="4"/>
  <c r="N62" i="4"/>
  <c r="M62" i="4"/>
  <c r="K62" i="4"/>
  <c r="I62" i="4"/>
  <c r="G62" i="4"/>
  <c r="U61" i="4"/>
  <c r="T61" i="4"/>
  <c r="O61" i="4"/>
  <c r="N61" i="4"/>
  <c r="M61" i="4"/>
  <c r="K61" i="4"/>
  <c r="I61" i="4"/>
  <c r="G61" i="4"/>
  <c r="U60" i="4"/>
  <c r="T60" i="4"/>
  <c r="O60" i="4"/>
  <c r="N60" i="4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R58" i="4"/>
  <c r="Q58" i="4"/>
  <c r="P58" i="4"/>
  <c r="L58" i="4"/>
  <c r="J58" i="4"/>
  <c r="H58" i="4"/>
  <c r="F58" i="4"/>
  <c r="E58" i="4"/>
  <c r="M58" i="4" s="1"/>
  <c r="D58" i="4"/>
  <c r="I58" i="4" s="1"/>
  <c r="U57" i="4"/>
  <c r="T57" i="4"/>
  <c r="N57" i="4"/>
  <c r="O57" i="4" s="1"/>
  <c r="M57" i="4"/>
  <c r="K57" i="4"/>
  <c r="I57" i="4"/>
  <c r="G57" i="4"/>
  <c r="S54" i="4"/>
  <c r="R54" i="4"/>
  <c r="Q54" i="4"/>
  <c r="P54" i="4"/>
  <c r="U54" i="4" s="1"/>
  <c r="L54" i="4"/>
  <c r="J54" i="4"/>
  <c r="H54" i="4"/>
  <c r="F54" i="4"/>
  <c r="N54" i="4" s="1"/>
  <c r="E54" i="4"/>
  <c r="D54" i="4"/>
  <c r="S53" i="4"/>
  <c r="T53" i="4" s="1"/>
  <c r="R53" i="4"/>
  <c r="Q53" i="4"/>
  <c r="P53" i="4"/>
  <c r="L53" i="4"/>
  <c r="J53" i="4"/>
  <c r="U53" i="4" s="1"/>
  <c r="H53" i="4"/>
  <c r="G53" i="4"/>
  <c r="F53" i="4"/>
  <c r="N53" i="4" s="1"/>
  <c r="O53" i="4" s="1"/>
  <c r="E53" i="4"/>
  <c r="D53" i="4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Q47" i="4"/>
  <c r="P47" i="4"/>
  <c r="U47" i="4" s="1"/>
  <c r="L47" i="4"/>
  <c r="J47" i="4"/>
  <c r="I47" i="4"/>
  <c r="H47" i="4"/>
  <c r="F47" i="4"/>
  <c r="E47" i="4"/>
  <c r="D47" i="4"/>
  <c r="G47" i="4" s="1"/>
  <c r="U46" i="4"/>
  <c r="T46" i="4"/>
  <c r="O46" i="4"/>
  <c r="N46" i="4"/>
  <c r="M46" i="4"/>
  <c r="K46" i="4"/>
  <c r="I46" i="4"/>
  <c r="G46" i="4"/>
  <c r="U45" i="4"/>
  <c r="T45" i="4"/>
  <c r="O45" i="4"/>
  <c r="N45" i="4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O43" i="4"/>
  <c r="N43" i="4"/>
  <c r="M43" i="4"/>
  <c r="K43" i="4"/>
  <c r="I43" i="4"/>
  <c r="G43" i="4"/>
  <c r="U42" i="4"/>
  <c r="T42" i="4"/>
  <c r="O42" i="4"/>
  <c r="N42" i="4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P40" i="4"/>
  <c r="L40" i="4"/>
  <c r="J40" i="4"/>
  <c r="H40" i="4"/>
  <c r="I40" i="4" s="1"/>
  <c r="F40" i="4"/>
  <c r="E40" i="4"/>
  <c r="M40" i="4" s="1"/>
  <c r="D40" i="4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R35" i="4"/>
  <c r="Q35" i="4"/>
  <c r="P35" i="4"/>
  <c r="U35" i="4" s="1"/>
  <c r="L35" i="4"/>
  <c r="J35" i="4"/>
  <c r="H35" i="4"/>
  <c r="F35" i="4"/>
  <c r="N35" i="4" s="1"/>
  <c r="E35" i="4"/>
  <c r="D35" i="4"/>
  <c r="U34" i="4"/>
  <c r="T34" i="4"/>
  <c r="O34" i="4"/>
  <c r="N34" i="4"/>
  <c r="M34" i="4"/>
  <c r="K34" i="4"/>
  <c r="I34" i="4"/>
  <c r="G34" i="4"/>
  <c r="U33" i="4"/>
  <c r="T33" i="4"/>
  <c r="O33" i="4"/>
  <c r="N33" i="4"/>
  <c r="M33" i="4"/>
  <c r="K33" i="4"/>
  <c r="I33" i="4"/>
  <c r="G33" i="4"/>
  <c r="U32" i="4"/>
  <c r="T32" i="4"/>
  <c r="O32" i="4"/>
  <c r="N32" i="4"/>
  <c r="M32" i="4"/>
  <c r="K32" i="4"/>
  <c r="I32" i="4"/>
  <c r="G32" i="4"/>
  <c r="U31" i="4"/>
  <c r="T31" i="4"/>
  <c r="O31" i="4"/>
  <c r="N31" i="4"/>
  <c r="M31" i="4"/>
  <c r="K31" i="4"/>
  <c r="I31" i="4"/>
  <c r="G31" i="4"/>
  <c r="U30" i="4"/>
  <c r="T30" i="4"/>
  <c r="O30" i="4"/>
  <c r="N30" i="4"/>
  <c r="M30" i="4"/>
  <c r="K30" i="4"/>
  <c r="I30" i="4"/>
  <c r="G30" i="4"/>
  <c r="U29" i="4"/>
  <c r="T29" i="4"/>
  <c r="O29" i="4"/>
  <c r="N29" i="4"/>
  <c r="M29" i="4"/>
  <c r="K29" i="4"/>
  <c r="I29" i="4"/>
  <c r="G29" i="4"/>
  <c r="U28" i="4"/>
  <c r="T28" i="4"/>
  <c r="O28" i="4"/>
  <c r="N28" i="4"/>
  <c r="M28" i="4"/>
  <c r="K28" i="4"/>
  <c r="I28" i="4"/>
  <c r="G28" i="4"/>
  <c r="S27" i="4"/>
  <c r="T27" i="4" s="1"/>
  <c r="R27" i="4"/>
  <c r="Q27" i="4"/>
  <c r="P27" i="4"/>
  <c r="L27" i="4"/>
  <c r="J27" i="4"/>
  <c r="U27" i="4" s="1"/>
  <c r="H27" i="4"/>
  <c r="G27" i="4"/>
  <c r="F27" i="4"/>
  <c r="N27" i="4" s="1"/>
  <c r="O27" i="4" s="1"/>
  <c r="E27" i="4"/>
  <c r="D27" i="4"/>
  <c r="U26" i="4"/>
  <c r="T26" i="4"/>
  <c r="O26" i="4"/>
  <c r="N26" i="4"/>
  <c r="M26" i="4"/>
  <c r="K26" i="4"/>
  <c r="I26" i="4"/>
  <c r="G26" i="4"/>
  <c r="U25" i="4"/>
  <c r="T25" i="4"/>
  <c r="O25" i="4"/>
  <c r="N25" i="4"/>
  <c r="M25" i="4"/>
  <c r="K25" i="4"/>
  <c r="I25" i="4"/>
  <c r="G25" i="4"/>
  <c r="U24" i="4"/>
  <c r="T24" i="4"/>
  <c r="O24" i="4"/>
  <c r="N24" i="4"/>
  <c r="M24" i="4"/>
  <c r="K24" i="4"/>
  <c r="I24" i="4"/>
  <c r="G24" i="4"/>
  <c r="U23" i="4"/>
  <c r="T23" i="4"/>
  <c r="O23" i="4"/>
  <c r="N23" i="4"/>
  <c r="M23" i="4"/>
  <c r="K23" i="4"/>
  <c r="I23" i="4"/>
  <c r="G23" i="4"/>
  <c r="U22" i="4"/>
  <c r="T22" i="4"/>
  <c r="O22" i="4"/>
  <c r="N22" i="4"/>
  <c r="M22" i="4"/>
  <c r="K22" i="4"/>
  <c r="I22" i="4"/>
  <c r="G22" i="4"/>
  <c r="U21" i="4"/>
  <c r="T21" i="4"/>
  <c r="O21" i="4"/>
  <c r="N21" i="4"/>
  <c r="M21" i="4"/>
  <c r="K21" i="4"/>
  <c r="I21" i="4"/>
  <c r="G21" i="4"/>
  <c r="U20" i="4"/>
  <c r="T20" i="4"/>
  <c r="O20" i="4"/>
  <c r="N20" i="4"/>
  <c r="M20" i="4"/>
  <c r="K20" i="4"/>
  <c r="I20" i="4"/>
  <c r="G20" i="4"/>
  <c r="U19" i="4"/>
  <c r="S19" i="4"/>
  <c r="R19" i="4"/>
  <c r="T19" i="4" s="1"/>
  <c r="Q19" i="4"/>
  <c r="P19" i="4"/>
  <c r="L19" i="4"/>
  <c r="J19" i="4"/>
  <c r="H19" i="4"/>
  <c r="F19" i="4"/>
  <c r="E19" i="4"/>
  <c r="K19" i="4" s="1"/>
  <c r="D19" i="4"/>
  <c r="I19" i="4" s="1"/>
  <c r="U18" i="4"/>
  <c r="T18" i="4"/>
  <c r="O18" i="4"/>
  <c r="N18" i="4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R10" i="4"/>
  <c r="Q10" i="4"/>
  <c r="P10" i="4"/>
  <c r="U10" i="4" s="1"/>
  <c r="L10" i="4"/>
  <c r="J10" i="4"/>
  <c r="I10" i="4"/>
  <c r="H10" i="4"/>
  <c r="F10" i="4"/>
  <c r="E10" i="4"/>
  <c r="D10" i="4"/>
  <c r="G10" i="4" s="1"/>
  <c r="U9" i="4"/>
  <c r="T9" i="4"/>
  <c r="O9" i="4"/>
  <c r="N9" i="4"/>
  <c r="M9" i="4"/>
  <c r="K9" i="4"/>
  <c r="I9" i="4"/>
  <c r="G9" i="4"/>
  <c r="U8" i="4"/>
  <c r="T8" i="4"/>
  <c r="O8" i="4"/>
  <c r="N8" i="4"/>
  <c r="M8" i="4"/>
  <c r="K8" i="4"/>
  <c r="I8" i="4"/>
  <c r="G8" i="4"/>
  <c r="S339" i="3"/>
  <c r="R339" i="3"/>
  <c r="T339" i="3" s="1"/>
  <c r="Q339" i="3"/>
  <c r="P339" i="3"/>
  <c r="L339" i="3"/>
  <c r="J339" i="3"/>
  <c r="H339" i="3"/>
  <c r="F339" i="3"/>
  <c r="E339" i="3"/>
  <c r="D339" i="3"/>
  <c r="I339" i="3" s="1"/>
  <c r="T338" i="3"/>
  <c r="S338" i="3"/>
  <c r="R338" i="3"/>
  <c r="Q338" i="3"/>
  <c r="P338" i="3"/>
  <c r="L338" i="3"/>
  <c r="J338" i="3"/>
  <c r="U338" i="3" s="1"/>
  <c r="H338" i="3"/>
  <c r="F338" i="3"/>
  <c r="E338" i="3"/>
  <c r="D338" i="3"/>
  <c r="I338" i="3" s="1"/>
  <c r="S337" i="3"/>
  <c r="R337" i="3"/>
  <c r="T337" i="3" s="1"/>
  <c r="Q337" i="3"/>
  <c r="P337" i="3"/>
  <c r="U337" i="3" s="1"/>
  <c r="L337" i="3"/>
  <c r="J337" i="3"/>
  <c r="H337" i="3"/>
  <c r="F337" i="3"/>
  <c r="E337" i="3"/>
  <c r="M337" i="3" s="1"/>
  <c r="D337" i="3"/>
  <c r="G337" i="3" s="1"/>
  <c r="U336" i="3"/>
  <c r="T336" i="3"/>
  <c r="O336" i="3"/>
  <c r="N336" i="3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U332" i="3"/>
  <c r="S332" i="3"/>
  <c r="R332" i="3"/>
  <c r="T332" i="3" s="1"/>
  <c r="Q332" i="3"/>
  <c r="P332" i="3"/>
  <c r="L332" i="3"/>
  <c r="J332" i="3"/>
  <c r="I332" i="3"/>
  <c r="H332" i="3"/>
  <c r="G332" i="3"/>
  <c r="F332" i="3"/>
  <c r="E332" i="3"/>
  <c r="O332" i="3" s="1"/>
  <c r="D332" i="3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U323" i="3"/>
  <c r="S323" i="3"/>
  <c r="R323" i="3"/>
  <c r="T323" i="3" s="1"/>
  <c r="Q323" i="3"/>
  <c r="P323" i="3"/>
  <c r="O323" i="3"/>
  <c r="L323" i="3"/>
  <c r="J323" i="3"/>
  <c r="H323" i="3"/>
  <c r="F323" i="3"/>
  <c r="N323" i="3" s="1"/>
  <c r="E323" i="3"/>
  <c r="K323" i="3" s="1"/>
  <c r="D323" i="3"/>
  <c r="I323" i="3" s="1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T317" i="3"/>
  <c r="S317" i="3"/>
  <c r="R317" i="3"/>
  <c r="Q317" i="3"/>
  <c r="P317" i="3"/>
  <c r="U317" i="3" s="1"/>
  <c r="L317" i="3"/>
  <c r="J317" i="3"/>
  <c r="I317" i="3"/>
  <c r="H317" i="3"/>
  <c r="F317" i="3"/>
  <c r="N317" i="3" s="1"/>
  <c r="E317" i="3"/>
  <c r="M317" i="3" s="1"/>
  <c r="D317" i="3"/>
  <c r="G317" i="3" s="1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R310" i="3"/>
  <c r="Q310" i="3"/>
  <c r="P310" i="3"/>
  <c r="U310" i="3" s="1"/>
  <c r="L310" i="3"/>
  <c r="J310" i="3"/>
  <c r="K310" i="3" s="1"/>
  <c r="H310" i="3"/>
  <c r="F310" i="3"/>
  <c r="E310" i="3"/>
  <c r="D310" i="3"/>
  <c r="G310" i="3" s="1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L303" i="3"/>
  <c r="J303" i="3"/>
  <c r="U303" i="3" s="1"/>
  <c r="H303" i="3"/>
  <c r="F303" i="3"/>
  <c r="G303" i="3" s="1"/>
  <c r="E303" i="3"/>
  <c r="D303" i="3"/>
  <c r="U302" i="3"/>
  <c r="T302" i="3"/>
  <c r="N302" i="3"/>
  <c r="O302" i="3" s="1"/>
  <c r="M302" i="3"/>
  <c r="K302" i="3"/>
  <c r="I302" i="3"/>
  <c r="G302" i="3"/>
  <c r="S299" i="3"/>
  <c r="R299" i="3"/>
  <c r="T299" i="3" s="1"/>
  <c r="Q299" i="3"/>
  <c r="P299" i="3"/>
  <c r="L299" i="3"/>
  <c r="J299" i="3"/>
  <c r="H299" i="3"/>
  <c r="F299" i="3"/>
  <c r="E299" i="3"/>
  <c r="D299" i="3"/>
  <c r="I299" i="3" s="1"/>
  <c r="U298" i="3"/>
  <c r="S298" i="3"/>
  <c r="R298" i="3"/>
  <c r="T298" i="3" s="1"/>
  <c r="Q298" i="3"/>
  <c r="P298" i="3"/>
  <c r="L298" i="3"/>
  <c r="J298" i="3"/>
  <c r="H298" i="3"/>
  <c r="G298" i="3"/>
  <c r="F298" i="3"/>
  <c r="E298" i="3"/>
  <c r="M298" i="3" s="1"/>
  <c r="D298" i="3"/>
  <c r="I298" i="3" s="1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T292" i="3"/>
  <c r="S292" i="3"/>
  <c r="R292" i="3"/>
  <c r="Q292" i="3"/>
  <c r="P292" i="3"/>
  <c r="U292" i="3" s="1"/>
  <c r="L292" i="3"/>
  <c r="K292" i="3"/>
  <c r="J292" i="3"/>
  <c r="H292" i="3"/>
  <c r="F292" i="3"/>
  <c r="E292" i="3"/>
  <c r="O292" i="3" s="1"/>
  <c r="D292" i="3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S285" i="3"/>
  <c r="R285" i="3"/>
  <c r="T285" i="3" s="1"/>
  <c r="Q285" i="3"/>
  <c r="P285" i="3"/>
  <c r="U285" i="3" s="1"/>
  <c r="L285" i="3"/>
  <c r="J285" i="3"/>
  <c r="I285" i="3"/>
  <c r="H285" i="3"/>
  <c r="F285" i="3"/>
  <c r="N285" i="3" s="1"/>
  <c r="E285" i="3"/>
  <c r="O285" i="3" s="1"/>
  <c r="D285" i="3"/>
  <c r="G285" i="3" s="1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T275" i="3"/>
  <c r="S275" i="3"/>
  <c r="R275" i="3"/>
  <c r="Q275" i="3"/>
  <c r="P275" i="3"/>
  <c r="U275" i="3" s="1"/>
  <c r="O275" i="3"/>
  <c r="L275" i="3"/>
  <c r="J275" i="3"/>
  <c r="H275" i="3"/>
  <c r="F275" i="3"/>
  <c r="N275" i="3" s="1"/>
  <c r="E275" i="3"/>
  <c r="K275" i="3" s="1"/>
  <c r="D275" i="3"/>
  <c r="I275" i="3" s="1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S267" i="3"/>
  <c r="R267" i="3"/>
  <c r="T267" i="3" s="1"/>
  <c r="Q267" i="3"/>
  <c r="P267" i="3"/>
  <c r="L267" i="3"/>
  <c r="J267" i="3"/>
  <c r="I267" i="3"/>
  <c r="H267" i="3"/>
  <c r="F267" i="3"/>
  <c r="N267" i="3" s="1"/>
  <c r="O267" i="3" s="1"/>
  <c r="E267" i="3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N264" i="3"/>
  <c r="O264" i="3" s="1"/>
  <c r="M264" i="3"/>
  <c r="K264" i="3"/>
  <c r="I264" i="3"/>
  <c r="G264" i="3"/>
  <c r="U263" i="3"/>
  <c r="T263" i="3"/>
  <c r="O263" i="3"/>
  <c r="N263" i="3"/>
  <c r="M263" i="3"/>
  <c r="K263" i="3"/>
  <c r="I263" i="3"/>
  <c r="G263" i="3"/>
  <c r="S260" i="3"/>
  <c r="R260" i="3"/>
  <c r="Q260" i="3"/>
  <c r="P260" i="3"/>
  <c r="L260" i="3"/>
  <c r="J260" i="3"/>
  <c r="H260" i="3"/>
  <c r="F260" i="3"/>
  <c r="E260" i="3"/>
  <c r="K260" i="3" s="1"/>
  <c r="D260" i="3"/>
  <c r="U259" i="3"/>
  <c r="S259" i="3"/>
  <c r="R259" i="3"/>
  <c r="T259" i="3" s="1"/>
  <c r="Q259" i="3"/>
  <c r="P259" i="3"/>
  <c r="L259" i="3"/>
  <c r="J259" i="3"/>
  <c r="I259" i="3"/>
  <c r="H259" i="3"/>
  <c r="G259" i="3"/>
  <c r="F259" i="3"/>
  <c r="E259" i="3"/>
  <c r="O259" i="3" s="1"/>
  <c r="D259" i="3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T254" i="3"/>
  <c r="S254" i="3"/>
  <c r="R254" i="3"/>
  <c r="Q254" i="3"/>
  <c r="P254" i="3"/>
  <c r="U254" i="3" s="1"/>
  <c r="L254" i="3"/>
  <c r="J254" i="3"/>
  <c r="H254" i="3"/>
  <c r="F254" i="3"/>
  <c r="N254" i="3" s="1"/>
  <c r="O254" i="3" s="1"/>
  <c r="E254" i="3"/>
  <c r="K254" i="3" s="1"/>
  <c r="D254" i="3"/>
  <c r="I254" i="3" s="1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Q247" i="3"/>
  <c r="P247" i="3"/>
  <c r="L247" i="3"/>
  <c r="J247" i="3"/>
  <c r="I247" i="3"/>
  <c r="H247" i="3"/>
  <c r="F247" i="3"/>
  <c r="N247" i="3" s="1"/>
  <c r="O247" i="3" s="1"/>
  <c r="E247" i="3"/>
  <c r="M247" i="3" s="1"/>
  <c r="D247" i="3"/>
  <c r="U246" i="3"/>
  <c r="T246" i="3"/>
  <c r="N246" i="3"/>
  <c r="O246" i="3" s="1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T240" i="3"/>
  <c r="S240" i="3"/>
  <c r="R240" i="3"/>
  <c r="Q240" i="3"/>
  <c r="P240" i="3"/>
  <c r="U240" i="3" s="1"/>
  <c r="L240" i="3"/>
  <c r="J240" i="3"/>
  <c r="I240" i="3"/>
  <c r="H240" i="3"/>
  <c r="F240" i="3"/>
  <c r="E240" i="3"/>
  <c r="D240" i="3"/>
  <c r="G240" i="3" s="1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R231" i="3"/>
  <c r="Q231" i="3"/>
  <c r="P231" i="3"/>
  <c r="L231" i="3"/>
  <c r="J231" i="3"/>
  <c r="H231" i="3"/>
  <c r="I231" i="3" s="1"/>
  <c r="F231" i="3"/>
  <c r="E231" i="3"/>
  <c r="D231" i="3"/>
  <c r="U230" i="3"/>
  <c r="T230" i="3"/>
  <c r="S230" i="3"/>
  <c r="R230" i="3"/>
  <c r="Q230" i="3"/>
  <c r="P230" i="3"/>
  <c r="O230" i="3"/>
  <c r="L230" i="3"/>
  <c r="J230" i="3"/>
  <c r="H230" i="3"/>
  <c r="F230" i="3"/>
  <c r="E230" i="3"/>
  <c r="K230" i="3" s="1"/>
  <c r="D230" i="3"/>
  <c r="I230" i="3" s="1"/>
  <c r="U229" i="3"/>
  <c r="T229" i="3"/>
  <c r="O229" i="3"/>
  <c r="N229" i="3"/>
  <c r="M229" i="3"/>
  <c r="K229" i="3"/>
  <c r="I229" i="3"/>
  <c r="G229" i="3"/>
  <c r="U228" i="3"/>
  <c r="T228" i="3"/>
  <c r="O228" i="3"/>
  <c r="N228" i="3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S224" i="3"/>
  <c r="R224" i="3"/>
  <c r="T224" i="3" s="1"/>
  <c r="Q224" i="3"/>
  <c r="P224" i="3"/>
  <c r="L224" i="3"/>
  <c r="J224" i="3"/>
  <c r="I224" i="3"/>
  <c r="H224" i="3"/>
  <c r="F224" i="3"/>
  <c r="N224" i="3" s="1"/>
  <c r="E224" i="3"/>
  <c r="M224" i="3" s="1"/>
  <c r="D224" i="3"/>
  <c r="G224" i="3" s="1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U216" i="3" s="1"/>
  <c r="L216" i="3"/>
  <c r="J216" i="3"/>
  <c r="K216" i="3" s="1"/>
  <c r="H216" i="3"/>
  <c r="F216" i="3"/>
  <c r="E216" i="3"/>
  <c r="D216" i="3"/>
  <c r="G216" i="3" s="1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Q205" i="3"/>
  <c r="P205" i="3"/>
  <c r="L205" i="3"/>
  <c r="J205" i="3"/>
  <c r="U205" i="3" s="1"/>
  <c r="H205" i="3"/>
  <c r="F205" i="3"/>
  <c r="G205" i="3" s="1"/>
  <c r="E205" i="3"/>
  <c r="D205" i="3"/>
  <c r="U204" i="3"/>
  <c r="S204" i="3"/>
  <c r="R204" i="3"/>
  <c r="T204" i="3" s="1"/>
  <c r="Q204" i="3"/>
  <c r="P204" i="3"/>
  <c r="L204" i="3"/>
  <c r="J204" i="3"/>
  <c r="H204" i="3"/>
  <c r="F204" i="3"/>
  <c r="E204" i="3"/>
  <c r="K204" i="3" s="1"/>
  <c r="D204" i="3"/>
  <c r="I204" i="3" s="1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U198" i="3"/>
  <c r="S198" i="3"/>
  <c r="R198" i="3"/>
  <c r="T198" i="3" s="1"/>
  <c r="Q198" i="3"/>
  <c r="P198" i="3"/>
  <c r="O198" i="3"/>
  <c r="L198" i="3"/>
  <c r="J198" i="3"/>
  <c r="H198" i="3"/>
  <c r="F198" i="3"/>
  <c r="N198" i="3" s="1"/>
  <c r="E198" i="3"/>
  <c r="M198" i="3" s="1"/>
  <c r="D198" i="3"/>
  <c r="I198" i="3" s="1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R191" i="3"/>
  <c r="Q191" i="3"/>
  <c r="P191" i="3"/>
  <c r="L191" i="3"/>
  <c r="K191" i="3"/>
  <c r="J191" i="3"/>
  <c r="H191" i="3"/>
  <c r="F191" i="3"/>
  <c r="E191" i="3"/>
  <c r="D191" i="3"/>
  <c r="G191" i="3" s="1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P185" i="3"/>
  <c r="L185" i="3"/>
  <c r="J185" i="3"/>
  <c r="H185" i="3"/>
  <c r="F185" i="3"/>
  <c r="E185" i="3"/>
  <c r="D185" i="3"/>
  <c r="U184" i="3"/>
  <c r="T184" i="3"/>
  <c r="N184" i="3"/>
  <c r="O184" i="3" s="1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S179" i="3"/>
  <c r="R179" i="3"/>
  <c r="T179" i="3" s="1"/>
  <c r="Q179" i="3"/>
  <c r="P179" i="3"/>
  <c r="U179" i="3" s="1"/>
  <c r="L179" i="3"/>
  <c r="J179" i="3"/>
  <c r="H179" i="3"/>
  <c r="F179" i="3"/>
  <c r="E179" i="3"/>
  <c r="D179" i="3"/>
  <c r="I179" i="3" s="1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S170" i="3"/>
  <c r="R170" i="3"/>
  <c r="Q170" i="3"/>
  <c r="P170" i="3"/>
  <c r="L170" i="3"/>
  <c r="J170" i="3"/>
  <c r="I170" i="3"/>
  <c r="H170" i="3"/>
  <c r="F170" i="3"/>
  <c r="E170" i="3"/>
  <c r="M170" i="3" s="1"/>
  <c r="D170" i="3"/>
  <c r="T169" i="3"/>
  <c r="S169" i="3"/>
  <c r="R169" i="3"/>
  <c r="Q169" i="3"/>
  <c r="P169" i="3"/>
  <c r="U169" i="3" s="1"/>
  <c r="L169" i="3"/>
  <c r="J169" i="3"/>
  <c r="I169" i="3"/>
  <c r="H169" i="3"/>
  <c r="F169" i="3"/>
  <c r="E169" i="3"/>
  <c r="D169" i="3"/>
  <c r="G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Q163" i="3"/>
  <c r="P163" i="3"/>
  <c r="L163" i="3"/>
  <c r="J163" i="3"/>
  <c r="H163" i="3"/>
  <c r="I163" i="3" s="1"/>
  <c r="F163" i="3"/>
  <c r="E163" i="3"/>
  <c r="D163" i="3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N160" i="3"/>
  <c r="O160" i="3" s="1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U157" i="3"/>
  <c r="S157" i="3"/>
  <c r="R157" i="3"/>
  <c r="T157" i="3" s="1"/>
  <c r="Q157" i="3"/>
  <c r="P157" i="3"/>
  <c r="L157" i="3"/>
  <c r="J157" i="3"/>
  <c r="H157" i="3"/>
  <c r="F157" i="3"/>
  <c r="E157" i="3"/>
  <c r="K157" i="3" s="1"/>
  <c r="D157" i="3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U150" i="3"/>
  <c r="S150" i="3"/>
  <c r="R150" i="3"/>
  <c r="T150" i="3" s="1"/>
  <c r="Q150" i="3"/>
  <c r="P150" i="3"/>
  <c r="L150" i="3"/>
  <c r="K150" i="3"/>
  <c r="J150" i="3"/>
  <c r="H150" i="3"/>
  <c r="G150" i="3"/>
  <c r="F150" i="3"/>
  <c r="E150" i="3"/>
  <c r="M150" i="3" s="1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T144" i="3"/>
  <c r="S144" i="3"/>
  <c r="R144" i="3"/>
  <c r="Q144" i="3"/>
  <c r="P144" i="3"/>
  <c r="U144" i="3" s="1"/>
  <c r="L144" i="3"/>
  <c r="K144" i="3"/>
  <c r="J144" i="3"/>
  <c r="H144" i="3"/>
  <c r="F144" i="3"/>
  <c r="E144" i="3"/>
  <c r="O144" i="3" s="1"/>
  <c r="D144" i="3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T137" i="3" s="1"/>
  <c r="Q137" i="3"/>
  <c r="P137" i="3"/>
  <c r="U137" i="3" s="1"/>
  <c r="L137" i="3"/>
  <c r="J137" i="3"/>
  <c r="I137" i="3"/>
  <c r="H137" i="3"/>
  <c r="G137" i="3"/>
  <c r="F137" i="3"/>
  <c r="N137" i="3" s="1"/>
  <c r="E137" i="3"/>
  <c r="O137" i="3" s="1"/>
  <c r="D137" i="3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T132" i="3"/>
  <c r="S132" i="3"/>
  <c r="R132" i="3"/>
  <c r="Q132" i="3"/>
  <c r="P132" i="3"/>
  <c r="U132" i="3" s="1"/>
  <c r="O132" i="3"/>
  <c r="L132" i="3"/>
  <c r="J132" i="3"/>
  <c r="H132" i="3"/>
  <c r="F132" i="3"/>
  <c r="N132" i="3" s="1"/>
  <c r="E132" i="3"/>
  <c r="K132" i="3" s="1"/>
  <c r="D132" i="3"/>
  <c r="I132" i="3" s="1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U126" i="3"/>
  <c r="S126" i="3"/>
  <c r="R126" i="3"/>
  <c r="T126" i="3" s="1"/>
  <c r="Q126" i="3"/>
  <c r="P126" i="3"/>
  <c r="O126" i="3"/>
  <c r="L126" i="3"/>
  <c r="J126" i="3"/>
  <c r="I126" i="3"/>
  <c r="H126" i="3"/>
  <c r="F126" i="3"/>
  <c r="E126" i="3"/>
  <c r="D126" i="3"/>
  <c r="G126" i="3" s="1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T121" i="3" s="1"/>
  <c r="Q121" i="3"/>
  <c r="P121" i="3"/>
  <c r="U121" i="3" s="1"/>
  <c r="L121" i="3"/>
  <c r="K121" i="3"/>
  <c r="J121" i="3"/>
  <c r="I121" i="3"/>
  <c r="H121" i="3"/>
  <c r="F121" i="3"/>
  <c r="N121" i="3" s="1"/>
  <c r="E121" i="3"/>
  <c r="O121" i="3" s="1"/>
  <c r="D121" i="3"/>
  <c r="G121" i="3" s="1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T112" i="3" s="1"/>
  <c r="Q112" i="3"/>
  <c r="P112" i="3"/>
  <c r="U112" i="3" s="1"/>
  <c r="L112" i="3"/>
  <c r="J112" i="3"/>
  <c r="H112" i="3"/>
  <c r="G112" i="3"/>
  <c r="F112" i="3"/>
  <c r="E112" i="3"/>
  <c r="O112" i="3" s="1"/>
  <c r="D112" i="3"/>
  <c r="I112" i="3" s="1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T106" i="3"/>
  <c r="S106" i="3"/>
  <c r="R106" i="3"/>
  <c r="Q106" i="3"/>
  <c r="P106" i="3"/>
  <c r="O106" i="3"/>
  <c r="L106" i="3"/>
  <c r="J106" i="3"/>
  <c r="U106" i="3" s="1"/>
  <c r="H106" i="3"/>
  <c r="F106" i="3"/>
  <c r="E106" i="3"/>
  <c r="K106" i="3" s="1"/>
  <c r="D106" i="3"/>
  <c r="I106" i="3" s="1"/>
  <c r="U105" i="3"/>
  <c r="T105" i="3"/>
  <c r="O105" i="3"/>
  <c r="N105" i="3"/>
  <c r="M105" i="3"/>
  <c r="K105" i="3"/>
  <c r="I105" i="3"/>
  <c r="G105" i="3"/>
  <c r="S102" i="3"/>
  <c r="R102" i="3"/>
  <c r="Q102" i="3"/>
  <c r="P102" i="3"/>
  <c r="U102" i="3" s="1"/>
  <c r="L102" i="3"/>
  <c r="J102" i="3"/>
  <c r="K102" i="3" s="1"/>
  <c r="H102" i="3"/>
  <c r="F102" i="3"/>
  <c r="E102" i="3"/>
  <c r="M102" i="3" s="1"/>
  <c r="D102" i="3"/>
  <c r="I102" i="3" s="1"/>
  <c r="S101" i="3"/>
  <c r="R101" i="3"/>
  <c r="Q101" i="3"/>
  <c r="P101" i="3"/>
  <c r="U101" i="3" s="1"/>
  <c r="L101" i="3"/>
  <c r="J101" i="3"/>
  <c r="K101" i="3" s="1"/>
  <c r="H101" i="3"/>
  <c r="F101" i="3"/>
  <c r="E101" i="3"/>
  <c r="D101" i="3"/>
  <c r="G101" i="3" s="1"/>
  <c r="U100" i="3"/>
  <c r="T100" i="3"/>
  <c r="O100" i="3"/>
  <c r="N100" i="3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U96" i="3"/>
  <c r="S96" i="3"/>
  <c r="R96" i="3"/>
  <c r="T96" i="3" s="1"/>
  <c r="Q96" i="3"/>
  <c r="P96" i="3"/>
  <c r="L96" i="3"/>
  <c r="J96" i="3"/>
  <c r="I96" i="3"/>
  <c r="H96" i="3"/>
  <c r="G96" i="3"/>
  <c r="F96" i="3"/>
  <c r="N96" i="3" s="1"/>
  <c r="E96" i="3"/>
  <c r="O96" i="3" s="1"/>
  <c r="D96" i="3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T91" i="3" s="1"/>
  <c r="R91" i="3"/>
  <c r="Q91" i="3"/>
  <c r="P91" i="3"/>
  <c r="U91" i="3" s="1"/>
  <c r="L91" i="3"/>
  <c r="J91" i="3"/>
  <c r="H91" i="3"/>
  <c r="F91" i="3"/>
  <c r="E91" i="3"/>
  <c r="K91" i="3" s="1"/>
  <c r="D91" i="3"/>
  <c r="I91" i="3" s="1"/>
  <c r="U90" i="3"/>
  <c r="T90" i="3"/>
  <c r="N90" i="3"/>
  <c r="O90" i="3" s="1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S85" i="3"/>
  <c r="R85" i="3"/>
  <c r="Q85" i="3"/>
  <c r="P85" i="3"/>
  <c r="U85" i="3" s="1"/>
  <c r="L85" i="3"/>
  <c r="J85" i="3"/>
  <c r="I85" i="3"/>
  <c r="H85" i="3"/>
  <c r="F85" i="3"/>
  <c r="N85" i="3" s="1"/>
  <c r="O85" i="3" s="1"/>
  <c r="E85" i="3"/>
  <c r="M85" i="3" s="1"/>
  <c r="D85" i="3"/>
  <c r="T84" i="3"/>
  <c r="S84" i="3"/>
  <c r="R84" i="3"/>
  <c r="Q84" i="3"/>
  <c r="P84" i="3"/>
  <c r="U84" i="3" s="1"/>
  <c r="L84" i="3"/>
  <c r="J84" i="3"/>
  <c r="I84" i="3"/>
  <c r="H84" i="3"/>
  <c r="F84" i="3"/>
  <c r="E84" i="3"/>
  <c r="D84" i="3"/>
  <c r="G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U78" i="3"/>
  <c r="S78" i="3"/>
  <c r="R78" i="3"/>
  <c r="T78" i="3" s="1"/>
  <c r="Q78" i="3"/>
  <c r="P78" i="3"/>
  <c r="L78" i="3"/>
  <c r="J78" i="3"/>
  <c r="H78" i="3"/>
  <c r="F78" i="3"/>
  <c r="E78" i="3"/>
  <c r="D78" i="3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U70" i="3"/>
  <c r="T70" i="3"/>
  <c r="S70" i="3"/>
  <c r="R70" i="3"/>
  <c r="Q70" i="3"/>
  <c r="P70" i="3"/>
  <c r="L70" i="3"/>
  <c r="J70" i="3"/>
  <c r="H70" i="3"/>
  <c r="F70" i="3"/>
  <c r="E70" i="3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O64" i="3"/>
  <c r="N64" i="3"/>
  <c r="M64" i="3"/>
  <c r="K64" i="3"/>
  <c r="I64" i="3"/>
  <c r="G64" i="3"/>
  <c r="S63" i="3"/>
  <c r="R63" i="3"/>
  <c r="T63" i="3" s="1"/>
  <c r="Q63" i="3"/>
  <c r="P63" i="3"/>
  <c r="U63" i="3" s="1"/>
  <c r="L63" i="3"/>
  <c r="J63" i="3"/>
  <c r="K63" i="3" s="1"/>
  <c r="H63" i="3"/>
  <c r="F63" i="3"/>
  <c r="G63" i="3" s="1"/>
  <c r="E63" i="3"/>
  <c r="D63" i="3"/>
  <c r="I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S58" i="3"/>
  <c r="R58" i="3"/>
  <c r="T58" i="3" s="1"/>
  <c r="Q58" i="3"/>
  <c r="P58" i="3"/>
  <c r="U58" i="3" s="1"/>
  <c r="L58" i="3"/>
  <c r="J58" i="3"/>
  <c r="I58" i="3"/>
  <c r="H58" i="3"/>
  <c r="F58" i="3"/>
  <c r="E58" i="3"/>
  <c r="O58" i="3" s="1"/>
  <c r="D58" i="3"/>
  <c r="G58" i="3" s="1"/>
  <c r="U57" i="3"/>
  <c r="T57" i="3"/>
  <c r="O57" i="3"/>
  <c r="N57" i="3"/>
  <c r="M57" i="3"/>
  <c r="K57" i="3"/>
  <c r="I57" i="3"/>
  <c r="G57" i="3"/>
  <c r="S54" i="3"/>
  <c r="R54" i="3"/>
  <c r="Q54" i="3"/>
  <c r="P54" i="3"/>
  <c r="L54" i="3"/>
  <c r="J54" i="3"/>
  <c r="U54" i="3" s="1"/>
  <c r="H54" i="3"/>
  <c r="F54" i="3"/>
  <c r="G54" i="3" s="1"/>
  <c r="E54" i="3"/>
  <c r="D54" i="3"/>
  <c r="U53" i="3"/>
  <c r="S53" i="3"/>
  <c r="R53" i="3"/>
  <c r="T53" i="3" s="1"/>
  <c r="Q53" i="3"/>
  <c r="P53" i="3"/>
  <c r="O53" i="3"/>
  <c r="L53" i="3"/>
  <c r="J53" i="3"/>
  <c r="H53" i="3"/>
  <c r="F53" i="3"/>
  <c r="N53" i="3" s="1"/>
  <c r="E53" i="3"/>
  <c r="K53" i="3" s="1"/>
  <c r="D53" i="3"/>
  <c r="I53" i="3" s="1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S47" i="3"/>
  <c r="R47" i="3"/>
  <c r="T47" i="3" s="1"/>
  <c r="Q47" i="3"/>
  <c r="P47" i="3"/>
  <c r="U47" i="3" s="1"/>
  <c r="L47" i="3"/>
  <c r="J47" i="3"/>
  <c r="I47" i="3"/>
  <c r="H47" i="3"/>
  <c r="F47" i="3"/>
  <c r="E47" i="3"/>
  <c r="M47" i="3" s="1"/>
  <c r="D47" i="3"/>
  <c r="U46" i="3"/>
  <c r="T46" i="3"/>
  <c r="O46" i="3"/>
  <c r="N46" i="3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S40" i="3"/>
  <c r="R40" i="3"/>
  <c r="T40" i="3" s="1"/>
  <c r="Q40" i="3"/>
  <c r="P40" i="3"/>
  <c r="U40" i="3" s="1"/>
  <c r="L40" i="3"/>
  <c r="K40" i="3"/>
  <c r="J40" i="3"/>
  <c r="I40" i="3"/>
  <c r="H40" i="3"/>
  <c r="F40" i="3"/>
  <c r="N40" i="3" s="1"/>
  <c r="E40" i="3"/>
  <c r="O40" i="3" s="1"/>
  <c r="D40" i="3"/>
  <c r="G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T35" i="3" s="1"/>
  <c r="Q35" i="3"/>
  <c r="P35" i="3"/>
  <c r="U35" i="3" s="1"/>
  <c r="L35" i="3"/>
  <c r="J35" i="3"/>
  <c r="H35" i="3"/>
  <c r="F35" i="3"/>
  <c r="N35" i="3" s="1"/>
  <c r="E35" i="3"/>
  <c r="O35" i="3" s="1"/>
  <c r="D35" i="3"/>
  <c r="I35" i="3" s="1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T27" i="3"/>
  <c r="S27" i="3"/>
  <c r="R27" i="3"/>
  <c r="Q27" i="3"/>
  <c r="P27" i="3"/>
  <c r="U27" i="3" s="1"/>
  <c r="L27" i="3"/>
  <c r="J27" i="3"/>
  <c r="H27" i="3"/>
  <c r="F27" i="3"/>
  <c r="N27" i="3" s="1"/>
  <c r="O27" i="3" s="1"/>
  <c r="E27" i="3"/>
  <c r="K27" i="3" s="1"/>
  <c r="D27" i="3"/>
  <c r="U26" i="3"/>
  <c r="T26" i="3"/>
  <c r="O26" i="3"/>
  <c r="N26" i="3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S19" i="3"/>
  <c r="R19" i="3"/>
  <c r="T19" i="3" s="1"/>
  <c r="Q19" i="3"/>
  <c r="P19" i="3"/>
  <c r="L19" i="3"/>
  <c r="K19" i="3"/>
  <c r="J19" i="3"/>
  <c r="H19" i="3"/>
  <c r="G19" i="3"/>
  <c r="F19" i="3"/>
  <c r="E19" i="3"/>
  <c r="M19" i="3" s="1"/>
  <c r="D19" i="3"/>
  <c r="I19" i="3" s="1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T10" i="3"/>
  <c r="S10" i="3"/>
  <c r="R10" i="3"/>
  <c r="Q10" i="3"/>
  <c r="P10" i="3"/>
  <c r="U10" i="3" s="1"/>
  <c r="L10" i="3"/>
  <c r="K10" i="3"/>
  <c r="J10" i="3"/>
  <c r="H10" i="3"/>
  <c r="F10" i="3"/>
  <c r="E10" i="3"/>
  <c r="O10" i="3" s="1"/>
  <c r="D10" i="3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T339" i="2" s="1"/>
  <c r="Q339" i="2"/>
  <c r="P339" i="2"/>
  <c r="U339" i="2" s="1"/>
  <c r="L339" i="2"/>
  <c r="J339" i="2"/>
  <c r="H339" i="2"/>
  <c r="F339" i="2"/>
  <c r="E339" i="2"/>
  <c r="D339" i="2"/>
  <c r="I339" i="2" s="1"/>
  <c r="S338" i="2"/>
  <c r="R338" i="2"/>
  <c r="T338" i="2" s="1"/>
  <c r="Q338" i="2"/>
  <c r="P338" i="2"/>
  <c r="L338" i="2"/>
  <c r="J338" i="2"/>
  <c r="U338" i="2" s="1"/>
  <c r="H338" i="2"/>
  <c r="F338" i="2"/>
  <c r="E338" i="2"/>
  <c r="K338" i="2" s="1"/>
  <c r="D338" i="2"/>
  <c r="S337" i="2"/>
  <c r="R337" i="2"/>
  <c r="T337" i="2" s="1"/>
  <c r="Q337" i="2"/>
  <c r="P337" i="2"/>
  <c r="U337" i="2" s="1"/>
  <c r="L337" i="2"/>
  <c r="J337" i="2"/>
  <c r="H337" i="2"/>
  <c r="F337" i="2"/>
  <c r="N337" i="2" s="1"/>
  <c r="E337" i="2"/>
  <c r="M337" i="2" s="1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T332" i="2" s="1"/>
  <c r="Q332" i="2"/>
  <c r="P332" i="2"/>
  <c r="U332" i="2" s="1"/>
  <c r="L332" i="2"/>
  <c r="J332" i="2"/>
  <c r="H332" i="2"/>
  <c r="I332" i="2" s="1"/>
  <c r="F332" i="2"/>
  <c r="G332" i="2" s="1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Q323" i="2"/>
  <c r="P323" i="2"/>
  <c r="L323" i="2"/>
  <c r="J323" i="2"/>
  <c r="H323" i="2"/>
  <c r="F323" i="2"/>
  <c r="E323" i="2"/>
  <c r="D323" i="2"/>
  <c r="I323" i="2" s="1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R317" i="2"/>
  <c r="T317" i="2" s="1"/>
  <c r="Q317" i="2"/>
  <c r="P317" i="2"/>
  <c r="U317" i="2" s="1"/>
  <c r="L317" i="2"/>
  <c r="J317" i="2"/>
  <c r="H317" i="2"/>
  <c r="F317" i="2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T310" i="2" s="1"/>
  <c r="Q310" i="2"/>
  <c r="P310" i="2"/>
  <c r="L310" i="2"/>
  <c r="J310" i="2"/>
  <c r="H310" i="2"/>
  <c r="F310" i="2"/>
  <c r="E310" i="2"/>
  <c r="D310" i="2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O306" i="2"/>
  <c r="N306" i="2"/>
  <c r="M306" i="2"/>
  <c r="K306" i="2"/>
  <c r="I306" i="2"/>
  <c r="G306" i="2"/>
  <c r="U305" i="2"/>
  <c r="T305" i="2"/>
  <c r="O305" i="2"/>
  <c r="N305" i="2"/>
  <c r="M305" i="2"/>
  <c r="K305" i="2"/>
  <c r="I305" i="2"/>
  <c r="G305" i="2"/>
  <c r="U304" i="2"/>
  <c r="T304" i="2"/>
  <c r="O304" i="2"/>
  <c r="N304" i="2"/>
  <c r="M304" i="2"/>
  <c r="K304" i="2"/>
  <c r="I304" i="2"/>
  <c r="G304" i="2"/>
  <c r="S303" i="2"/>
  <c r="R303" i="2"/>
  <c r="T303" i="2" s="1"/>
  <c r="Q303" i="2"/>
  <c r="P303" i="2"/>
  <c r="L303" i="2"/>
  <c r="K303" i="2"/>
  <c r="J303" i="2"/>
  <c r="H303" i="2"/>
  <c r="I303" i="2" s="1"/>
  <c r="F303" i="2"/>
  <c r="E303" i="2"/>
  <c r="M303" i="2" s="1"/>
  <c r="D303" i="2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U299" i="2" s="1"/>
  <c r="L299" i="2"/>
  <c r="J299" i="2"/>
  <c r="K299" i="2" s="1"/>
  <c r="H299" i="2"/>
  <c r="F299" i="2"/>
  <c r="E299" i="2"/>
  <c r="D299" i="2"/>
  <c r="I299" i="2" s="1"/>
  <c r="S298" i="2"/>
  <c r="R298" i="2"/>
  <c r="T298" i="2" s="1"/>
  <c r="Q298" i="2"/>
  <c r="P298" i="2"/>
  <c r="L298" i="2"/>
  <c r="J298" i="2"/>
  <c r="U298" i="2" s="1"/>
  <c r="H298" i="2"/>
  <c r="F298" i="2"/>
  <c r="E298" i="2"/>
  <c r="K298" i="2" s="1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T292" i="2"/>
  <c r="S292" i="2"/>
  <c r="R292" i="2"/>
  <c r="Q292" i="2"/>
  <c r="P292" i="2"/>
  <c r="U292" i="2" s="1"/>
  <c r="L292" i="2"/>
  <c r="J292" i="2"/>
  <c r="H292" i="2"/>
  <c r="F292" i="2"/>
  <c r="E292" i="2"/>
  <c r="D292" i="2"/>
  <c r="U291" i="2"/>
  <c r="T291" i="2"/>
  <c r="O291" i="2"/>
  <c r="N291" i="2"/>
  <c r="M291" i="2"/>
  <c r="K291" i="2"/>
  <c r="I291" i="2"/>
  <c r="G291" i="2"/>
  <c r="U290" i="2"/>
  <c r="T290" i="2"/>
  <c r="O290" i="2"/>
  <c r="N290" i="2"/>
  <c r="M290" i="2"/>
  <c r="K290" i="2"/>
  <c r="I290" i="2"/>
  <c r="G290" i="2"/>
  <c r="U289" i="2"/>
  <c r="T289" i="2"/>
  <c r="O289" i="2"/>
  <c r="N289" i="2"/>
  <c r="M289" i="2"/>
  <c r="K289" i="2"/>
  <c r="I289" i="2"/>
  <c r="G289" i="2"/>
  <c r="U288" i="2"/>
  <c r="T288" i="2"/>
  <c r="O288" i="2"/>
  <c r="N288" i="2"/>
  <c r="M288" i="2"/>
  <c r="K288" i="2"/>
  <c r="I288" i="2"/>
  <c r="G288" i="2"/>
  <c r="U287" i="2"/>
  <c r="T287" i="2"/>
  <c r="O287" i="2"/>
  <c r="N287" i="2"/>
  <c r="M287" i="2"/>
  <c r="K287" i="2"/>
  <c r="I287" i="2"/>
  <c r="G287" i="2"/>
  <c r="U286" i="2"/>
  <c r="T286" i="2"/>
  <c r="O286" i="2"/>
  <c r="N286" i="2"/>
  <c r="M286" i="2"/>
  <c r="K286" i="2"/>
  <c r="I286" i="2"/>
  <c r="G286" i="2"/>
  <c r="S285" i="2"/>
  <c r="R285" i="2"/>
  <c r="Q285" i="2"/>
  <c r="P285" i="2"/>
  <c r="L285" i="2"/>
  <c r="K285" i="2"/>
  <c r="J285" i="2"/>
  <c r="H285" i="2"/>
  <c r="F285" i="2"/>
  <c r="G285" i="2" s="1"/>
  <c r="E285" i="2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P275" i="2"/>
  <c r="L275" i="2"/>
  <c r="J275" i="2"/>
  <c r="H275" i="2"/>
  <c r="F275" i="2"/>
  <c r="E275" i="2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T267" i="2" s="1"/>
  <c r="Q267" i="2"/>
  <c r="P267" i="2"/>
  <c r="U267" i="2" s="1"/>
  <c r="L267" i="2"/>
  <c r="J267" i="2"/>
  <c r="H267" i="2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T260" i="2"/>
  <c r="S260" i="2"/>
  <c r="R260" i="2"/>
  <c r="Q260" i="2"/>
  <c r="P260" i="2"/>
  <c r="L260" i="2"/>
  <c r="J260" i="2"/>
  <c r="N260" i="2" s="1"/>
  <c r="O260" i="2" s="1"/>
  <c r="H260" i="2"/>
  <c r="F260" i="2"/>
  <c r="E260" i="2"/>
  <c r="M260" i="2" s="1"/>
  <c r="D260" i="2"/>
  <c r="I260" i="2" s="1"/>
  <c r="S259" i="2"/>
  <c r="R259" i="2"/>
  <c r="T259" i="2" s="1"/>
  <c r="Q259" i="2"/>
  <c r="P259" i="2"/>
  <c r="U259" i="2" s="1"/>
  <c r="L259" i="2"/>
  <c r="J259" i="2"/>
  <c r="H259" i="2"/>
  <c r="I259" i="2" s="1"/>
  <c r="F259" i="2"/>
  <c r="G259" i="2" s="1"/>
  <c r="E259" i="2"/>
  <c r="M259" i="2" s="1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Q254" i="2"/>
  <c r="P254" i="2"/>
  <c r="L254" i="2"/>
  <c r="J254" i="2"/>
  <c r="U254" i="2" s="1"/>
  <c r="H254" i="2"/>
  <c r="F254" i="2"/>
  <c r="E254" i="2"/>
  <c r="D254" i="2"/>
  <c r="G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U247" i="2"/>
  <c r="T247" i="2"/>
  <c r="S247" i="2"/>
  <c r="R247" i="2"/>
  <c r="Q247" i="2"/>
  <c r="P247" i="2"/>
  <c r="L247" i="2"/>
  <c r="J247" i="2"/>
  <c r="H247" i="2"/>
  <c r="F247" i="2"/>
  <c r="E247" i="2"/>
  <c r="K247" i="2" s="1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R240" i="2"/>
  <c r="T240" i="2" s="1"/>
  <c r="Q240" i="2"/>
  <c r="P240" i="2"/>
  <c r="N240" i="2"/>
  <c r="O240" i="2" s="1"/>
  <c r="L240" i="2"/>
  <c r="J240" i="2"/>
  <c r="U240" i="2" s="1"/>
  <c r="H240" i="2"/>
  <c r="F240" i="2"/>
  <c r="G240" i="2" s="1"/>
  <c r="E240" i="2"/>
  <c r="D240" i="2"/>
  <c r="I240" i="2" s="1"/>
  <c r="U239" i="2"/>
  <c r="T239" i="2"/>
  <c r="O239" i="2"/>
  <c r="N239" i="2"/>
  <c r="M239" i="2"/>
  <c r="K239" i="2"/>
  <c r="I239" i="2"/>
  <c r="G239" i="2"/>
  <c r="U238" i="2"/>
  <c r="T238" i="2"/>
  <c r="O238" i="2"/>
  <c r="N238" i="2"/>
  <c r="M238" i="2"/>
  <c r="K238" i="2"/>
  <c r="I238" i="2"/>
  <c r="G238" i="2"/>
  <c r="U237" i="2"/>
  <c r="T237" i="2"/>
  <c r="O237" i="2"/>
  <c r="N237" i="2"/>
  <c r="M237" i="2"/>
  <c r="K237" i="2"/>
  <c r="I237" i="2"/>
  <c r="G237" i="2"/>
  <c r="U236" i="2"/>
  <c r="T236" i="2"/>
  <c r="O236" i="2"/>
  <c r="N236" i="2"/>
  <c r="M236" i="2"/>
  <c r="K236" i="2"/>
  <c r="I236" i="2"/>
  <c r="G236" i="2"/>
  <c r="U235" i="2"/>
  <c r="T235" i="2"/>
  <c r="O235" i="2"/>
  <c r="N235" i="2"/>
  <c r="M235" i="2"/>
  <c r="K235" i="2"/>
  <c r="I235" i="2"/>
  <c r="G235" i="2"/>
  <c r="U234" i="2"/>
  <c r="T234" i="2"/>
  <c r="O234" i="2"/>
  <c r="N234" i="2"/>
  <c r="M234" i="2"/>
  <c r="K234" i="2"/>
  <c r="I234" i="2"/>
  <c r="G234" i="2"/>
  <c r="S231" i="2"/>
  <c r="R231" i="2"/>
  <c r="Q231" i="2"/>
  <c r="P231" i="2"/>
  <c r="L231" i="2"/>
  <c r="K231" i="2"/>
  <c r="J231" i="2"/>
  <c r="H231" i="2"/>
  <c r="F231" i="2"/>
  <c r="G231" i="2" s="1"/>
  <c r="E231" i="2"/>
  <c r="D231" i="2"/>
  <c r="S230" i="2"/>
  <c r="R230" i="2"/>
  <c r="T230" i="2" s="1"/>
  <c r="Q230" i="2"/>
  <c r="P230" i="2"/>
  <c r="L230" i="2"/>
  <c r="J230" i="2"/>
  <c r="U230" i="2" s="1"/>
  <c r="H230" i="2"/>
  <c r="F230" i="2"/>
  <c r="E230" i="2"/>
  <c r="D230" i="2"/>
  <c r="G230" i="2" s="1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U224" i="2"/>
  <c r="S224" i="2"/>
  <c r="T224" i="2" s="1"/>
  <c r="R224" i="2"/>
  <c r="Q224" i="2"/>
  <c r="P224" i="2"/>
  <c r="L224" i="2"/>
  <c r="J224" i="2"/>
  <c r="H224" i="2"/>
  <c r="F224" i="2"/>
  <c r="E224" i="2"/>
  <c r="K224" i="2" s="1"/>
  <c r="D224" i="2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R216" i="2"/>
  <c r="T216" i="2" s="1"/>
  <c r="Q216" i="2"/>
  <c r="P216" i="2"/>
  <c r="L216" i="2"/>
  <c r="J216" i="2"/>
  <c r="I216" i="2"/>
  <c r="H216" i="2"/>
  <c r="F216" i="2"/>
  <c r="E216" i="2"/>
  <c r="M216" i="2" s="1"/>
  <c r="D216" i="2"/>
  <c r="U215" i="2"/>
  <c r="T215" i="2"/>
  <c r="O215" i="2"/>
  <c r="N215" i="2"/>
  <c r="M215" i="2"/>
  <c r="K215" i="2"/>
  <c r="I215" i="2"/>
  <c r="G215" i="2"/>
  <c r="U214" i="2"/>
  <c r="T214" i="2"/>
  <c r="O214" i="2"/>
  <c r="N214" i="2"/>
  <c r="M214" i="2"/>
  <c r="K214" i="2"/>
  <c r="I214" i="2"/>
  <c r="G214" i="2"/>
  <c r="U213" i="2"/>
  <c r="T213" i="2"/>
  <c r="O213" i="2"/>
  <c r="N213" i="2"/>
  <c r="M213" i="2"/>
  <c r="K213" i="2"/>
  <c r="I213" i="2"/>
  <c r="G213" i="2"/>
  <c r="U212" i="2"/>
  <c r="T212" i="2"/>
  <c r="O212" i="2"/>
  <c r="N212" i="2"/>
  <c r="M212" i="2"/>
  <c r="K212" i="2"/>
  <c r="I212" i="2"/>
  <c r="G212" i="2"/>
  <c r="U211" i="2"/>
  <c r="T211" i="2"/>
  <c r="O211" i="2"/>
  <c r="N211" i="2"/>
  <c r="M211" i="2"/>
  <c r="K211" i="2"/>
  <c r="I211" i="2"/>
  <c r="G211" i="2"/>
  <c r="U210" i="2"/>
  <c r="T210" i="2"/>
  <c r="O210" i="2"/>
  <c r="N210" i="2"/>
  <c r="M210" i="2"/>
  <c r="K210" i="2"/>
  <c r="I210" i="2"/>
  <c r="G210" i="2"/>
  <c r="U209" i="2"/>
  <c r="T209" i="2"/>
  <c r="O209" i="2"/>
  <c r="N209" i="2"/>
  <c r="M209" i="2"/>
  <c r="K209" i="2"/>
  <c r="I209" i="2"/>
  <c r="G209" i="2"/>
  <c r="U208" i="2"/>
  <c r="T208" i="2"/>
  <c r="O208" i="2"/>
  <c r="N208" i="2"/>
  <c r="M208" i="2"/>
  <c r="K208" i="2"/>
  <c r="I208" i="2"/>
  <c r="G208" i="2"/>
  <c r="S205" i="2"/>
  <c r="R205" i="2"/>
  <c r="Q205" i="2"/>
  <c r="P205" i="2"/>
  <c r="L205" i="2"/>
  <c r="J205" i="2"/>
  <c r="H205" i="2"/>
  <c r="F205" i="2"/>
  <c r="E205" i="2"/>
  <c r="D205" i="2"/>
  <c r="S204" i="2"/>
  <c r="R204" i="2"/>
  <c r="Q204" i="2"/>
  <c r="P204" i="2"/>
  <c r="L204" i="2"/>
  <c r="J204" i="2"/>
  <c r="H204" i="2"/>
  <c r="F204" i="2"/>
  <c r="N204" i="2" s="1"/>
  <c r="E204" i="2"/>
  <c r="D204" i="2"/>
  <c r="I204" i="2" s="1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U198" i="2"/>
  <c r="S198" i="2"/>
  <c r="R198" i="2"/>
  <c r="T198" i="2" s="1"/>
  <c r="Q198" i="2"/>
  <c r="P198" i="2"/>
  <c r="L198" i="2"/>
  <c r="J198" i="2"/>
  <c r="H198" i="2"/>
  <c r="F198" i="2"/>
  <c r="E198" i="2"/>
  <c r="K198" i="2" s="1"/>
  <c r="D198" i="2"/>
  <c r="U197" i="2"/>
  <c r="T197" i="2"/>
  <c r="O197" i="2"/>
  <c r="N197" i="2"/>
  <c r="M197" i="2"/>
  <c r="K197" i="2"/>
  <c r="I197" i="2"/>
  <c r="G197" i="2"/>
  <c r="U196" i="2"/>
  <c r="T196" i="2"/>
  <c r="O196" i="2"/>
  <c r="N196" i="2"/>
  <c r="M196" i="2"/>
  <c r="K196" i="2"/>
  <c r="I196" i="2"/>
  <c r="G196" i="2"/>
  <c r="U195" i="2"/>
  <c r="T195" i="2"/>
  <c r="O195" i="2"/>
  <c r="N195" i="2"/>
  <c r="M195" i="2"/>
  <c r="K195" i="2"/>
  <c r="I195" i="2"/>
  <c r="G195" i="2"/>
  <c r="U194" i="2"/>
  <c r="T194" i="2"/>
  <c r="O194" i="2"/>
  <c r="N194" i="2"/>
  <c r="M194" i="2"/>
  <c r="K194" i="2"/>
  <c r="I194" i="2"/>
  <c r="G194" i="2"/>
  <c r="U193" i="2"/>
  <c r="T193" i="2"/>
  <c r="O193" i="2"/>
  <c r="N193" i="2"/>
  <c r="M193" i="2"/>
  <c r="K193" i="2"/>
  <c r="I193" i="2"/>
  <c r="G193" i="2"/>
  <c r="U192" i="2"/>
  <c r="T192" i="2"/>
  <c r="O192" i="2"/>
  <c r="N192" i="2"/>
  <c r="M192" i="2"/>
  <c r="K192" i="2"/>
  <c r="I192" i="2"/>
  <c r="G192" i="2"/>
  <c r="S191" i="2"/>
  <c r="R191" i="2"/>
  <c r="T191" i="2" s="1"/>
  <c r="Q191" i="2"/>
  <c r="P191" i="2"/>
  <c r="U191" i="2" s="1"/>
  <c r="L191" i="2"/>
  <c r="J191" i="2"/>
  <c r="H191" i="2"/>
  <c r="F191" i="2"/>
  <c r="E191" i="2"/>
  <c r="D191" i="2"/>
  <c r="I191" i="2" s="1"/>
  <c r="U190" i="2"/>
  <c r="T190" i="2"/>
  <c r="O190" i="2"/>
  <c r="N190" i="2"/>
  <c r="M190" i="2"/>
  <c r="K190" i="2"/>
  <c r="I190" i="2"/>
  <c r="G190" i="2"/>
  <c r="U189" i="2"/>
  <c r="T189" i="2"/>
  <c r="O189" i="2"/>
  <c r="N189" i="2"/>
  <c r="M189" i="2"/>
  <c r="K189" i="2"/>
  <c r="I189" i="2"/>
  <c r="G189" i="2"/>
  <c r="U188" i="2"/>
  <c r="T188" i="2"/>
  <c r="O188" i="2"/>
  <c r="N188" i="2"/>
  <c r="M188" i="2"/>
  <c r="K188" i="2"/>
  <c r="I188" i="2"/>
  <c r="G188" i="2"/>
  <c r="U187" i="2"/>
  <c r="T187" i="2"/>
  <c r="O187" i="2"/>
  <c r="N187" i="2"/>
  <c r="M187" i="2"/>
  <c r="K187" i="2"/>
  <c r="I187" i="2"/>
  <c r="G187" i="2"/>
  <c r="U186" i="2"/>
  <c r="T186" i="2"/>
  <c r="O186" i="2"/>
  <c r="N186" i="2"/>
  <c r="M186" i="2"/>
  <c r="K186" i="2"/>
  <c r="I186" i="2"/>
  <c r="G186" i="2"/>
  <c r="S185" i="2"/>
  <c r="R185" i="2"/>
  <c r="T185" i="2" s="1"/>
  <c r="Q185" i="2"/>
  <c r="P185" i="2"/>
  <c r="L185" i="2"/>
  <c r="K185" i="2"/>
  <c r="J185" i="2"/>
  <c r="H185" i="2"/>
  <c r="I185" i="2" s="1"/>
  <c r="F185" i="2"/>
  <c r="E185" i="2"/>
  <c r="M185" i="2" s="1"/>
  <c r="D185" i="2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R179" i="2"/>
  <c r="Q179" i="2"/>
  <c r="P179" i="2"/>
  <c r="L179" i="2"/>
  <c r="J179" i="2"/>
  <c r="H179" i="2"/>
  <c r="F179" i="2"/>
  <c r="E179" i="2"/>
  <c r="D179" i="2"/>
  <c r="I179" i="2" s="1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T170" i="2"/>
  <c r="S170" i="2"/>
  <c r="R170" i="2"/>
  <c r="Q170" i="2"/>
  <c r="P170" i="2"/>
  <c r="U170" i="2" s="1"/>
  <c r="L170" i="2"/>
  <c r="M170" i="2" s="1"/>
  <c r="J170" i="2"/>
  <c r="H170" i="2"/>
  <c r="F170" i="2"/>
  <c r="N170" i="2" s="1"/>
  <c r="E170" i="2"/>
  <c r="K170" i="2" s="1"/>
  <c r="D170" i="2"/>
  <c r="I170" i="2" s="1"/>
  <c r="S169" i="2"/>
  <c r="R169" i="2"/>
  <c r="T169" i="2" s="1"/>
  <c r="Q169" i="2"/>
  <c r="P169" i="2"/>
  <c r="L169" i="2"/>
  <c r="J169" i="2"/>
  <c r="U169" i="2" s="1"/>
  <c r="H169" i="2"/>
  <c r="F169" i="2"/>
  <c r="E169" i="2"/>
  <c r="M169" i="2" s="1"/>
  <c r="D169" i="2"/>
  <c r="I169" i="2" s="1"/>
  <c r="U168" i="2"/>
  <c r="T168" i="2"/>
  <c r="O168" i="2"/>
  <c r="N168" i="2"/>
  <c r="M168" i="2"/>
  <c r="K168" i="2"/>
  <c r="I168" i="2"/>
  <c r="G168" i="2"/>
  <c r="U167" i="2"/>
  <c r="T167" i="2"/>
  <c r="O167" i="2"/>
  <c r="N167" i="2"/>
  <c r="M167" i="2"/>
  <c r="K167" i="2"/>
  <c r="I167" i="2"/>
  <c r="G167" i="2"/>
  <c r="U166" i="2"/>
  <c r="T166" i="2"/>
  <c r="O166" i="2"/>
  <c r="N166" i="2"/>
  <c r="M166" i="2"/>
  <c r="K166" i="2"/>
  <c r="I166" i="2"/>
  <c r="G166" i="2"/>
  <c r="U165" i="2"/>
  <c r="T165" i="2"/>
  <c r="O165" i="2"/>
  <c r="N165" i="2"/>
  <c r="M165" i="2"/>
  <c r="K165" i="2"/>
  <c r="I165" i="2"/>
  <c r="G165" i="2"/>
  <c r="U164" i="2"/>
  <c r="T164" i="2"/>
  <c r="O164" i="2"/>
  <c r="N164" i="2"/>
  <c r="M164" i="2"/>
  <c r="K164" i="2"/>
  <c r="I164" i="2"/>
  <c r="G164" i="2"/>
  <c r="S163" i="2"/>
  <c r="T163" i="2" s="1"/>
  <c r="R163" i="2"/>
  <c r="Q163" i="2"/>
  <c r="P163" i="2"/>
  <c r="L163" i="2"/>
  <c r="J163" i="2"/>
  <c r="I163" i="2"/>
  <c r="H163" i="2"/>
  <c r="F163" i="2"/>
  <c r="E163" i="2"/>
  <c r="K163" i="2" s="1"/>
  <c r="D163" i="2"/>
  <c r="G163" i="2" s="1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L157" i="2"/>
  <c r="K157" i="2"/>
  <c r="J157" i="2"/>
  <c r="H157" i="2"/>
  <c r="F157" i="2"/>
  <c r="E157" i="2"/>
  <c r="D157" i="2"/>
  <c r="U156" i="2"/>
  <c r="T156" i="2"/>
  <c r="O156" i="2"/>
  <c r="N156" i="2"/>
  <c r="M156" i="2"/>
  <c r="K156" i="2"/>
  <c r="I156" i="2"/>
  <c r="G156" i="2"/>
  <c r="U155" i="2"/>
  <c r="T155" i="2"/>
  <c r="O155" i="2"/>
  <c r="N155" i="2"/>
  <c r="M155" i="2"/>
  <c r="K155" i="2"/>
  <c r="I155" i="2"/>
  <c r="G155" i="2"/>
  <c r="U154" i="2"/>
  <c r="T154" i="2"/>
  <c r="O154" i="2"/>
  <c r="N154" i="2"/>
  <c r="M154" i="2"/>
  <c r="K154" i="2"/>
  <c r="I154" i="2"/>
  <c r="G154" i="2"/>
  <c r="U153" i="2"/>
  <c r="T153" i="2"/>
  <c r="O153" i="2"/>
  <c r="N153" i="2"/>
  <c r="M153" i="2"/>
  <c r="K153" i="2"/>
  <c r="I153" i="2"/>
  <c r="G153" i="2"/>
  <c r="U152" i="2"/>
  <c r="T152" i="2"/>
  <c r="O152" i="2"/>
  <c r="N152" i="2"/>
  <c r="M152" i="2"/>
  <c r="K152" i="2"/>
  <c r="I152" i="2"/>
  <c r="G152" i="2"/>
  <c r="U151" i="2"/>
  <c r="T151" i="2"/>
  <c r="O151" i="2"/>
  <c r="N151" i="2"/>
  <c r="M151" i="2"/>
  <c r="K151" i="2"/>
  <c r="I151" i="2"/>
  <c r="G151" i="2"/>
  <c r="U150" i="2"/>
  <c r="S150" i="2"/>
  <c r="T150" i="2" s="1"/>
  <c r="R150" i="2"/>
  <c r="Q150" i="2"/>
  <c r="P150" i="2"/>
  <c r="M150" i="2"/>
  <c r="L150" i="2"/>
  <c r="J150" i="2"/>
  <c r="H150" i="2"/>
  <c r="F150" i="2"/>
  <c r="E150" i="2"/>
  <c r="D150" i="2"/>
  <c r="I150" i="2" s="1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Q144" i="2"/>
  <c r="P144" i="2"/>
  <c r="L144" i="2"/>
  <c r="J144" i="2"/>
  <c r="H144" i="2"/>
  <c r="F144" i="2"/>
  <c r="G144" i="2" s="1"/>
  <c r="E144" i="2"/>
  <c r="D144" i="2"/>
  <c r="U143" i="2"/>
  <c r="T143" i="2"/>
  <c r="O143" i="2"/>
  <c r="N143" i="2"/>
  <c r="M143" i="2"/>
  <c r="K143" i="2"/>
  <c r="I143" i="2"/>
  <c r="G143" i="2"/>
  <c r="U142" i="2"/>
  <c r="T142" i="2"/>
  <c r="O142" i="2"/>
  <c r="N142" i="2"/>
  <c r="M142" i="2"/>
  <c r="K142" i="2"/>
  <c r="I142" i="2"/>
  <c r="G142" i="2"/>
  <c r="U141" i="2"/>
  <c r="T141" i="2"/>
  <c r="O141" i="2"/>
  <c r="N141" i="2"/>
  <c r="M141" i="2"/>
  <c r="K141" i="2"/>
  <c r="I141" i="2"/>
  <c r="G141" i="2"/>
  <c r="U140" i="2"/>
  <c r="T140" i="2"/>
  <c r="O140" i="2"/>
  <c r="N140" i="2"/>
  <c r="M140" i="2"/>
  <c r="K140" i="2"/>
  <c r="I140" i="2"/>
  <c r="G140" i="2"/>
  <c r="U139" i="2"/>
  <c r="T139" i="2"/>
  <c r="O139" i="2"/>
  <c r="N139" i="2"/>
  <c r="M139" i="2"/>
  <c r="K139" i="2"/>
  <c r="I139" i="2"/>
  <c r="G139" i="2"/>
  <c r="U138" i="2"/>
  <c r="T138" i="2"/>
  <c r="O138" i="2"/>
  <c r="N138" i="2"/>
  <c r="M138" i="2"/>
  <c r="K138" i="2"/>
  <c r="I138" i="2"/>
  <c r="G138" i="2"/>
  <c r="S137" i="2"/>
  <c r="T137" i="2" s="1"/>
  <c r="R137" i="2"/>
  <c r="Q137" i="2"/>
  <c r="P137" i="2"/>
  <c r="L137" i="2"/>
  <c r="J137" i="2"/>
  <c r="H137" i="2"/>
  <c r="I137" i="2" s="1"/>
  <c r="F137" i="2"/>
  <c r="E137" i="2"/>
  <c r="D137" i="2"/>
  <c r="G137" i="2" s="1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S132" i="2"/>
  <c r="R132" i="2"/>
  <c r="T132" i="2" s="1"/>
  <c r="Q132" i="2"/>
  <c r="P132" i="2"/>
  <c r="L132" i="2"/>
  <c r="J132" i="2"/>
  <c r="U132" i="2" s="1"/>
  <c r="H132" i="2"/>
  <c r="I132" i="2" s="1"/>
  <c r="F132" i="2"/>
  <c r="E132" i="2"/>
  <c r="M132" i="2" s="1"/>
  <c r="D132" i="2"/>
  <c r="G132" i="2" s="1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T126" i="2" s="1"/>
  <c r="Q126" i="2"/>
  <c r="P126" i="2"/>
  <c r="L126" i="2"/>
  <c r="J126" i="2"/>
  <c r="I126" i="2"/>
  <c r="H126" i="2"/>
  <c r="G126" i="2"/>
  <c r="F126" i="2"/>
  <c r="E126" i="2"/>
  <c r="M126" i="2" s="1"/>
  <c r="D126" i="2"/>
  <c r="U125" i="2"/>
  <c r="T125" i="2"/>
  <c r="O125" i="2"/>
  <c r="N125" i="2"/>
  <c r="M125" i="2"/>
  <c r="K125" i="2"/>
  <c r="I125" i="2"/>
  <c r="G125" i="2"/>
  <c r="U124" i="2"/>
  <c r="T124" i="2"/>
  <c r="O124" i="2"/>
  <c r="N124" i="2"/>
  <c r="M124" i="2"/>
  <c r="K124" i="2"/>
  <c r="I124" i="2"/>
  <c r="G124" i="2"/>
  <c r="U123" i="2"/>
  <c r="T123" i="2"/>
  <c r="O123" i="2"/>
  <c r="N123" i="2"/>
  <c r="M123" i="2"/>
  <c r="K123" i="2"/>
  <c r="I123" i="2"/>
  <c r="G123" i="2"/>
  <c r="U122" i="2"/>
  <c r="T122" i="2"/>
  <c r="O122" i="2"/>
  <c r="N122" i="2"/>
  <c r="M122" i="2"/>
  <c r="K122" i="2"/>
  <c r="I122" i="2"/>
  <c r="G122" i="2"/>
  <c r="S121" i="2"/>
  <c r="T121" i="2" s="1"/>
  <c r="R121" i="2"/>
  <c r="Q121" i="2"/>
  <c r="P121" i="2"/>
  <c r="U121" i="2" s="1"/>
  <c r="L121" i="2"/>
  <c r="K121" i="2"/>
  <c r="J121" i="2"/>
  <c r="H121" i="2"/>
  <c r="F121" i="2"/>
  <c r="E121" i="2"/>
  <c r="D121" i="2"/>
  <c r="G121" i="2" s="1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Q112" i="2"/>
  <c r="P112" i="2"/>
  <c r="U112" i="2" s="1"/>
  <c r="L112" i="2"/>
  <c r="J112" i="2"/>
  <c r="H112" i="2"/>
  <c r="G112" i="2"/>
  <c r="F112" i="2"/>
  <c r="E112" i="2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T106" i="2" s="1"/>
  <c r="Q106" i="2"/>
  <c r="P106" i="2"/>
  <c r="U106" i="2" s="1"/>
  <c r="L106" i="2"/>
  <c r="J106" i="2"/>
  <c r="H106" i="2"/>
  <c r="F106" i="2"/>
  <c r="N106" i="2" s="1"/>
  <c r="O106" i="2" s="1"/>
  <c r="E106" i="2"/>
  <c r="D106" i="2"/>
  <c r="U105" i="2"/>
  <c r="T105" i="2"/>
  <c r="N105" i="2"/>
  <c r="O105" i="2" s="1"/>
  <c r="M105" i="2"/>
  <c r="K105" i="2"/>
  <c r="I105" i="2"/>
  <c r="G105" i="2"/>
  <c r="S102" i="2"/>
  <c r="R102" i="2"/>
  <c r="Q102" i="2"/>
  <c r="P102" i="2"/>
  <c r="L102" i="2"/>
  <c r="K102" i="2"/>
  <c r="J102" i="2"/>
  <c r="H102" i="2"/>
  <c r="I102" i="2" s="1"/>
  <c r="F102" i="2"/>
  <c r="E102" i="2"/>
  <c r="D102" i="2"/>
  <c r="G102" i="2" s="1"/>
  <c r="S101" i="2"/>
  <c r="T101" i="2" s="1"/>
  <c r="R101" i="2"/>
  <c r="Q101" i="2"/>
  <c r="P101" i="2"/>
  <c r="U101" i="2" s="1"/>
  <c r="L101" i="2"/>
  <c r="J101" i="2"/>
  <c r="K101" i="2" s="1"/>
  <c r="H101" i="2"/>
  <c r="F101" i="2"/>
  <c r="N101" i="2" s="1"/>
  <c r="E101" i="2"/>
  <c r="D101" i="2"/>
  <c r="I101" i="2" s="1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U96" i="2"/>
  <c r="S96" i="2"/>
  <c r="R96" i="2"/>
  <c r="Q96" i="2"/>
  <c r="P96" i="2"/>
  <c r="L96" i="2"/>
  <c r="J96" i="2"/>
  <c r="H96" i="2"/>
  <c r="G96" i="2"/>
  <c r="F96" i="2"/>
  <c r="E96" i="2"/>
  <c r="K96" i="2" s="1"/>
  <c r="D96" i="2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R91" i="2"/>
  <c r="Q91" i="2"/>
  <c r="P91" i="2"/>
  <c r="L91" i="2"/>
  <c r="J91" i="2"/>
  <c r="H91" i="2"/>
  <c r="F91" i="2"/>
  <c r="E91" i="2"/>
  <c r="D91" i="2"/>
  <c r="G91" i="2" s="1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N88" i="2"/>
  <c r="O88" i="2" s="1"/>
  <c r="M88" i="2"/>
  <c r="K88" i="2"/>
  <c r="I88" i="2"/>
  <c r="G88" i="2"/>
  <c r="S85" i="2"/>
  <c r="R85" i="2"/>
  <c r="Q85" i="2"/>
  <c r="P85" i="2"/>
  <c r="L85" i="2"/>
  <c r="K85" i="2"/>
  <c r="J85" i="2"/>
  <c r="H85" i="2"/>
  <c r="F85" i="2"/>
  <c r="N85" i="2" s="1"/>
  <c r="O85" i="2" s="1"/>
  <c r="E85" i="2"/>
  <c r="D85" i="2"/>
  <c r="I85" i="2" s="1"/>
  <c r="U84" i="2"/>
  <c r="S84" i="2"/>
  <c r="T84" i="2" s="1"/>
  <c r="R84" i="2"/>
  <c r="Q84" i="2"/>
  <c r="P84" i="2"/>
  <c r="L84" i="2"/>
  <c r="J84" i="2"/>
  <c r="H84" i="2"/>
  <c r="F84" i="2"/>
  <c r="N84" i="2" s="1"/>
  <c r="E84" i="2"/>
  <c r="K84" i="2" s="1"/>
  <c r="D84" i="2"/>
  <c r="I84" i="2" s="1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P78" i="2"/>
  <c r="U78" i="2" s="1"/>
  <c r="L78" i="2"/>
  <c r="J78" i="2"/>
  <c r="H78" i="2"/>
  <c r="F78" i="2"/>
  <c r="E78" i="2"/>
  <c r="K78" i="2" s="1"/>
  <c r="D78" i="2"/>
  <c r="G78" i="2" s="1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S70" i="2"/>
  <c r="R70" i="2"/>
  <c r="Q70" i="2"/>
  <c r="P70" i="2"/>
  <c r="U70" i="2" s="1"/>
  <c r="L70" i="2"/>
  <c r="J70" i="2"/>
  <c r="H70" i="2"/>
  <c r="I70" i="2" s="1"/>
  <c r="G70" i="2"/>
  <c r="F70" i="2"/>
  <c r="E70" i="2"/>
  <c r="M70" i="2" s="1"/>
  <c r="D70" i="2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R63" i="2"/>
  <c r="Q63" i="2"/>
  <c r="P63" i="2"/>
  <c r="L63" i="2"/>
  <c r="J63" i="2"/>
  <c r="H63" i="2"/>
  <c r="F63" i="2"/>
  <c r="E63" i="2"/>
  <c r="M63" i="2" s="1"/>
  <c r="D63" i="2"/>
  <c r="G63" i="2" s="1"/>
  <c r="U62" i="2"/>
  <c r="T62" i="2"/>
  <c r="O62" i="2"/>
  <c r="N62" i="2"/>
  <c r="M62" i="2"/>
  <c r="K62" i="2"/>
  <c r="I62" i="2"/>
  <c r="G62" i="2"/>
  <c r="U61" i="2"/>
  <c r="T61" i="2"/>
  <c r="O61" i="2"/>
  <c r="N61" i="2"/>
  <c r="M61" i="2"/>
  <c r="K61" i="2"/>
  <c r="I61" i="2"/>
  <c r="G61" i="2"/>
  <c r="U60" i="2"/>
  <c r="T60" i="2"/>
  <c r="O60" i="2"/>
  <c r="N60" i="2"/>
  <c r="M60" i="2"/>
  <c r="K60" i="2"/>
  <c r="I60" i="2"/>
  <c r="G60" i="2"/>
  <c r="U59" i="2"/>
  <c r="T59" i="2"/>
  <c r="O59" i="2"/>
  <c r="N59" i="2"/>
  <c r="M59" i="2"/>
  <c r="K59" i="2"/>
  <c r="I59" i="2"/>
  <c r="G59" i="2"/>
  <c r="S58" i="2"/>
  <c r="R58" i="2"/>
  <c r="Q58" i="2"/>
  <c r="P58" i="2"/>
  <c r="L58" i="2"/>
  <c r="J58" i="2"/>
  <c r="U58" i="2" s="1"/>
  <c r="H58" i="2"/>
  <c r="F58" i="2"/>
  <c r="E58" i="2"/>
  <c r="D58" i="2"/>
  <c r="U57" i="2"/>
  <c r="T57" i="2"/>
  <c r="N57" i="2"/>
  <c r="O57" i="2" s="1"/>
  <c r="M57" i="2"/>
  <c r="K57" i="2"/>
  <c r="I57" i="2"/>
  <c r="G57" i="2"/>
  <c r="S54" i="2"/>
  <c r="R54" i="2"/>
  <c r="T54" i="2" s="1"/>
  <c r="Q54" i="2"/>
  <c r="P54" i="2"/>
  <c r="U54" i="2" s="1"/>
  <c r="L54" i="2"/>
  <c r="J54" i="2"/>
  <c r="H54" i="2"/>
  <c r="F54" i="2"/>
  <c r="E54" i="2"/>
  <c r="M54" i="2" s="1"/>
  <c r="D54" i="2"/>
  <c r="G54" i="2" s="1"/>
  <c r="S53" i="2"/>
  <c r="R53" i="2"/>
  <c r="Q53" i="2"/>
  <c r="P53" i="2"/>
  <c r="U53" i="2" s="1"/>
  <c r="L53" i="2"/>
  <c r="J53" i="2"/>
  <c r="H53" i="2"/>
  <c r="I53" i="2" s="1"/>
  <c r="G53" i="2"/>
  <c r="F53" i="2"/>
  <c r="E53" i="2"/>
  <c r="M53" i="2" s="1"/>
  <c r="D53" i="2"/>
  <c r="U52" i="2"/>
  <c r="T52" i="2"/>
  <c r="N52" i="2"/>
  <c r="O52" i="2" s="1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S47" i="2"/>
  <c r="R47" i="2"/>
  <c r="Q47" i="2"/>
  <c r="P47" i="2"/>
  <c r="L47" i="2"/>
  <c r="J47" i="2"/>
  <c r="H47" i="2"/>
  <c r="F47" i="2"/>
  <c r="E47" i="2"/>
  <c r="M47" i="2" s="1"/>
  <c r="D47" i="2"/>
  <c r="G47" i="2" s="1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R40" i="2"/>
  <c r="Q40" i="2"/>
  <c r="P40" i="2"/>
  <c r="L40" i="2"/>
  <c r="J40" i="2"/>
  <c r="K40" i="2" s="1"/>
  <c r="H40" i="2"/>
  <c r="F40" i="2"/>
  <c r="E40" i="2"/>
  <c r="D40" i="2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T35" i="2" s="1"/>
  <c r="Q35" i="2"/>
  <c r="P35" i="2"/>
  <c r="U35" i="2" s="1"/>
  <c r="L35" i="2"/>
  <c r="J35" i="2"/>
  <c r="H35" i="2"/>
  <c r="F35" i="2"/>
  <c r="E35" i="2"/>
  <c r="D35" i="2"/>
  <c r="G35" i="2" s="1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R27" i="2"/>
  <c r="T27" i="2" s="1"/>
  <c r="Q27" i="2"/>
  <c r="P27" i="2"/>
  <c r="L27" i="2"/>
  <c r="J27" i="2"/>
  <c r="I27" i="2"/>
  <c r="H27" i="2"/>
  <c r="F27" i="2"/>
  <c r="G27" i="2" s="1"/>
  <c r="E27" i="2"/>
  <c r="M27" i="2" s="1"/>
  <c r="D27" i="2"/>
  <c r="U26" i="2"/>
  <c r="T26" i="2"/>
  <c r="O26" i="2"/>
  <c r="N26" i="2"/>
  <c r="M26" i="2"/>
  <c r="K26" i="2"/>
  <c r="I26" i="2"/>
  <c r="G26" i="2"/>
  <c r="U25" i="2"/>
  <c r="T25" i="2"/>
  <c r="O25" i="2"/>
  <c r="N25" i="2"/>
  <c r="M25" i="2"/>
  <c r="K25" i="2"/>
  <c r="I25" i="2"/>
  <c r="G25" i="2"/>
  <c r="U24" i="2"/>
  <c r="T24" i="2"/>
  <c r="O24" i="2"/>
  <c r="N24" i="2"/>
  <c r="M24" i="2"/>
  <c r="K24" i="2"/>
  <c r="I24" i="2"/>
  <c r="G24" i="2"/>
  <c r="U23" i="2"/>
  <c r="T23" i="2"/>
  <c r="O23" i="2"/>
  <c r="N23" i="2"/>
  <c r="M23" i="2"/>
  <c r="K23" i="2"/>
  <c r="I23" i="2"/>
  <c r="G23" i="2"/>
  <c r="U22" i="2"/>
  <c r="T22" i="2"/>
  <c r="O22" i="2"/>
  <c r="N22" i="2"/>
  <c r="M22" i="2"/>
  <c r="K22" i="2"/>
  <c r="I22" i="2"/>
  <c r="G22" i="2"/>
  <c r="U21" i="2"/>
  <c r="T21" i="2"/>
  <c r="O21" i="2"/>
  <c r="N21" i="2"/>
  <c r="M21" i="2"/>
  <c r="K21" i="2"/>
  <c r="I21" i="2"/>
  <c r="G21" i="2"/>
  <c r="U20" i="2"/>
  <c r="T20" i="2"/>
  <c r="O20" i="2"/>
  <c r="N20" i="2"/>
  <c r="M20" i="2"/>
  <c r="K20" i="2"/>
  <c r="I20" i="2"/>
  <c r="G20" i="2"/>
  <c r="S19" i="2"/>
  <c r="R19" i="2"/>
  <c r="T19" i="2" s="1"/>
  <c r="Q19" i="2"/>
  <c r="P19" i="2"/>
  <c r="L19" i="2"/>
  <c r="J19" i="2"/>
  <c r="H19" i="2"/>
  <c r="F19" i="2"/>
  <c r="N19" i="2" s="1"/>
  <c r="E19" i="2"/>
  <c r="M19" i="2" s="1"/>
  <c r="D19" i="2"/>
  <c r="U18" i="2"/>
  <c r="T18" i="2"/>
  <c r="O18" i="2"/>
  <c r="N18" i="2"/>
  <c r="M18" i="2"/>
  <c r="K18" i="2"/>
  <c r="I18" i="2"/>
  <c r="G18" i="2"/>
  <c r="U17" i="2"/>
  <c r="T17" i="2"/>
  <c r="O17" i="2"/>
  <c r="N17" i="2"/>
  <c r="M17" i="2"/>
  <c r="K17" i="2"/>
  <c r="I17" i="2"/>
  <c r="G17" i="2"/>
  <c r="U16" i="2"/>
  <c r="T16" i="2"/>
  <c r="O16" i="2"/>
  <c r="N16" i="2"/>
  <c r="M16" i="2"/>
  <c r="K16" i="2"/>
  <c r="I16" i="2"/>
  <c r="G16" i="2"/>
  <c r="U15" i="2"/>
  <c r="T15" i="2"/>
  <c r="O15" i="2"/>
  <c r="N15" i="2"/>
  <c r="M15" i="2"/>
  <c r="K15" i="2"/>
  <c r="I15" i="2"/>
  <c r="G15" i="2"/>
  <c r="U14" i="2"/>
  <c r="T14" i="2"/>
  <c r="O14" i="2"/>
  <c r="N14" i="2"/>
  <c r="M14" i="2"/>
  <c r="K14" i="2"/>
  <c r="I14" i="2"/>
  <c r="G14" i="2"/>
  <c r="U13" i="2"/>
  <c r="T13" i="2"/>
  <c r="O13" i="2"/>
  <c r="N13" i="2"/>
  <c r="M13" i="2"/>
  <c r="K13" i="2"/>
  <c r="I13" i="2"/>
  <c r="G13" i="2"/>
  <c r="U12" i="2"/>
  <c r="T12" i="2"/>
  <c r="O12" i="2"/>
  <c r="N12" i="2"/>
  <c r="M12" i="2"/>
  <c r="K12" i="2"/>
  <c r="I12" i="2"/>
  <c r="G12" i="2"/>
  <c r="U11" i="2"/>
  <c r="T11" i="2"/>
  <c r="O11" i="2"/>
  <c r="N11" i="2"/>
  <c r="M11" i="2"/>
  <c r="K11" i="2"/>
  <c r="I11" i="2"/>
  <c r="G11" i="2"/>
  <c r="S10" i="2"/>
  <c r="T10" i="2" s="1"/>
  <c r="R10" i="2"/>
  <c r="Q10" i="2"/>
  <c r="P10" i="2"/>
  <c r="L10" i="2"/>
  <c r="K10" i="2"/>
  <c r="J10" i="2"/>
  <c r="U10" i="2" s="1"/>
  <c r="H10" i="2"/>
  <c r="F10" i="2"/>
  <c r="N10" i="2" s="1"/>
  <c r="E10" i="2"/>
  <c r="D10" i="2"/>
  <c r="U9" i="2"/>
  <c r="T9" i="2"/>
  <c r="O9" i="2"/>
  <c r="N9" i="2"/>
  <c r="M9" i="2"/>
  <c r="K9" i="2"/>
  <c r="I9" i="2"/>
  <c r="G9" i="2"/>
  <c r="U8" i="2"/>
  <c r="T8" i="2"/>
  <c r="O8" i="2"/>
  <c r="N8" i="2"/>
  <c r="M8" i="2"/>
  <c r="K8" i="2"/>
  <c r="I8" i="2"/>
  <c r="G8" i="2"/>
  <c r="S339" i="1"/>
  <c r="R339" i="1"/>
  <c r="T339" i="1" s="1"/>
  <c r="Q339" i="1"/>
  <c r="P339" i="1"/>
  <c r="L339" i="1"/>
  <c r="J339" i="1"/>
  <c r="H339" i="1"/>
  <c r="F339" i="1"/>
  <c r="E339" i="1"/>
  <c r="M339" i="1" s="1"/>
  <c r="D339" i="1"/>
  <c r="S338" i="1"/>
  <c r="R338" i="1"/>
  <c r="Q338" i="1"/>
  <c r="P338" i="1"/>
  <c r="L338" i="1"/>
  <c r="J338" i="1"/>
  <c r="H338" i="1"/>
  <c r="G338" i="1"/>
  <c r="F338" i="1"/>
  <c r="N338" i="1" s="1"/>
  <c r="O338" i="1" s="1"/>
  <c r="E338" i="1"/>
  <c r="D338" i="1"/>
  <c r="S337" i="1"/>
  <c r="R337" i="1"/>
  <c r="T337" i="1" s="1"/>
  <c r="Q337" i="1"/>
  <c r="P337" i="1"/>
  <c r="U337" i="1" s="1"/>
  <c r="L337" i="1"/>
  <c r="J337" i="1"/>
  <c r="H337" i="1"/>
  <c r="F337" i="1"/>
  <c r="E337" i="1"/>
  <c r="D337" i="1"/>
  <c r="G337" i="1" s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T332" i="1" s="1"/>
  <c r="Q332" i="1"/>
  <c r="P332" i="1"/>
  <c r="U332" i="1" s="1"/>
  <c r="N332" i="1"/>
  <c r="O332" i="1" s="1"/>
  <c r="L332" i="1"/>
  <c r="J332" i="1"/>
  <c r="H332" i="1"/>
  <c r="F332" i="1"/>
  <c r="E332" i="1"/>
  <c r="K332" i="1" s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U323" i="1"/>
  <c r="S323" i="1"/>
  <c r="R323" i="1"/>
  <c r="Q323" i="1"/>
  <c r="P323" i="1"/>
  <c r="L323" i="1"/>
  <c r="J323" i="1"/>
  <c r="H323" i="1"/>
  <c r="F323" i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T317" i="1" s="1"/>
  <c r="Q317" i="1"/>
  <c r="P317" i="1"/>
  <c r="L317" i="1"/>
  <c r="J317" i="1"/>
  <c r="H317" i="1"/>
  <c r="F317" i="1"/>
  <c r="E317" i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S310" i="1"/>
  <c r="R310" i="1"/>
  <c r="T310" i="1" s="1"/>
  <c r="Q310" i="1"/>
  <c r="P310" i="1"/>
  <c r="L310" i="1"/>
  <c r="J310" i="1"/>
  <c r="H310" i="1"/>
  <c r="N310" i="1" s="1"/>
  <c r="O310" i="1" s="1"/>
  <c r="F310" i="1"/>
  <c r="E310" i="1"/>
  <c r="D310" i="1"/>
  <c r="G310" i="1" s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T303" i="1" s="1"/>
  <c r="Q303" i="1"/>
  <c r="P303" i="1"/>
  <c r="U303" i="1" s="1"/>
  <c r="L303" i="1"/>
  <c r="J303" i="1"/>
  <c r="H303" i="1"/>
  <c r="F303" i="1"/>
  <c r="E303" i="1"/>
  <c r="D303" i="1"/>
  <c r="U302" i="1"/>
  <c r="T302" i="1"/>
  <c r="N302" i="1"/>
  <c r="O302" i="1" s="1"/>
  <c r="M302" i="1"/>
  <c r="K302" i="1"/>
  <c r="I302" i="1"/>
  <c r="G302" i="1"/>
  <c r="U299" i="1"/>
  <c r="S299" i="1"/>
  <c r="R299" i="1"/>
  <c r="T299" i="1" s="1"/>
  <c r="Q299" i="1"/>
  <c r="P299" i="1"/>
  <c r="L299" i="1"/>
  <c r="J299" i="1"/>
  <c r="H299" i="1"/>
  <c r="F299" i="1"/>
  <c r="N299" i="1" s="1"/>
  <c r="E299" i="1"/>
  <c r="M299" i="1" s="1"/>
  <c r="D299" i="1"/>
  <c r="S298" i="1"/>
  <c r="R298" i="1"/>
  <c r="T298" i="1" s="1"/>
  <c r="Q298" i="1"/>
  <c r="P298" i="1"/>
  <c r="L298" i="1"/>
  <c r="J298" i="1"/>
  <c r="H298" i="1"/>
  <c r="F298" i="1"/>
  <c r="N298" i="1" s="1"/>
  <c r="O298" i="1" s="1"/>
  <c r="E298" i="1"/>
  <c r="D298" i="1"/>
  <c r="G298" i="1" s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T292" i="1" s="1"/>
  <c r="Q292" i="1"/>
  <c r="P292" i="1"/>
  <c r="N292" i="1"/>
  <c r="O292" i="1" s="1"/>
  <c r="L292" i="1"/>
  <c r="J292" i="1"/>
  <c r="H292" i="1"/>
  <c r="F292" i="1"/>
  <c r="E292" i="1"/>
  <c r="D292" i="1"/>
  <c r="G292" i="1" s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O288" i="1"/>
  <c r="N288" i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T285" i="1" s="1"/>
  <c r="R285" i="1"/>
  <c r="Q285" i="1"/>
  <c r="P285" i="1"/>
  <c r="L285" i="1"/>
  <c r="K285" i="1"/>
  <c r="J285" i="1"/>
  <c r="H285" i="1"/>
  <c r="F285" i="1"/>
  <c r="E285" i="1"/>
  <c r="D285" i="1"/>
  <c r="U284" i="1"/>
  <c r="T284" i="1"/>
  <c r="O284" i="1"/>
  <c r="N284" i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O280" i="1"/>
  <c r="N280" i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T275" i="1" s="1"/>
  <c r="R275" i="1"/>
  <c r="Q275" i="1"/>
  <c r="P275" i="1"/>
  <c r="U275" i="1" s="1"/>
  <c r="L275" i="1"/>
  <c r="J275" i="1"/>
  <c r="H275" i="1"/>
  <c r="F275" i="1"/>
  <c r="N275" i="1" s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O268" i="1"/>
  <c r="N268" i="1"/>
  <c r="M268" i="1"/>
  <c r="K268" i="1"/>
  <c r="I268" i="1"/>
  <c r="G268" i="1"/>
  <c r="S267" i="1"/>
  <c r="R267" i="1"/>
  <c r="T267" i="1" s="1"/>
  <c r="Q267" i="1"/>
  <c r="P267" i="1"/>
  <c r="L267" i="1"/>
  <c r="J267" i="1"/>
  <c r="H267" i="1"/>
  <c r="F267" i="1"/>
  <c r="E267" i="1"/>
  <c r="M267" i="1" s="1"/>
  <c r="D267" i="1"/>
  <c r="G267" i="1" s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O263" i="1"/>
  <c r="N263" i="1"/>
  <c r="M263" i="1"/>
  <c r="K263" i="1"/>
  <c r="I263" i="1"/>
  <c r="G263" i="1"/>
  <c r="S260" i="1"/>
  <c r="R260" i="1"/>
  <c r="T260" i="1" s="1"/>
  <c r="Q260" i="1"/>
  <c r="P260" i="1"/>
  <c r="L260" i="1"/>
  <c r="J260" i="1"/>
  <c r="H260" i="1"/>
  <c r="F260" i="1"/>
  <c r="E260" i="1"/>
  <c r="D260" i="1"/>
  <c r="G260" i="1" s="1"/>
  <c r="T259" i="1"/>
  <c r="S259" i="1"/>
  <c r="R259" i="1"/>
  <c r="Q259" i="1"/>
  <c r="P259" i="1"/>
  <c r="U259" i="1" s="1"/>
  <c r="L259" i="1"/>
  <c r="J259" i="1"/>
  <c r="H259" i="1"/>
  <c r="F259" i="1"/>
  <c r="N259" i="1" s="1"/>
  <c r="E259" i="1"/>
  <c r="D259" i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T254" i="1" s="1"/>
  <c r="Q254" i="1"/>
  <c r="P254" i="1"/>
  <c r="L254" i="1"/>
  <c r="J254" i="1"/>
  <c r="H254" i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S247" i="1"/>
  <c r="R247" i="1"/>
  <c r="Q247" i="1"/>
  <c r="P247" i="1"/>
  <c r="L247" i="1"/>
  <c r="J247" i="1"/>
  <c r="H247" i="1"/>
  <c r="N247" i="1" s="1"/>
  <c r="O247" i="1" s="1"/>
  <c r="G247" i="1"/>
  <c r="F247" i="1"/>
  <c r="E247" i="1"/>
  <c r="M247" i="1" s="1"/>
  <c r="D247" i="1"/>
  <c r="U246" i="1"/>
  <c r="T246" i="1"/>
  <c r="N246" i="1"/>
  <c r="O246" i="1" s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T240" i="1" s="1"/>
  <c r="Q240" i="1"/>
  <c r="P240" i="1"/>
  <c r="L240" i="1"/>
  <c r="J240" i="1"/>
  <c r="H240" i="1"/>
  <c r="F240" i="1"/>
  <c r="E240" i="1"/>
  <c r="K240" i="1" s="1"/>
  <c r="D240" i="1"/>
  <c r="U239" i="1"/>
  <c r="T239" i="1"/>
  <c r="O239" i="1"/>
  <c r="N239" i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R231" i="1"/>
  <c r="T231" i="1" s="1"/>
  <c r="Q231" i="1"/>
  <c r="P231" i="1"/>
  <c r="U231" i="1" s="1"/>
  <c r="L231" i="1"/>
  <c r="J231" i="1"/>
  <c r="H231" i="1"/>
  <c r="F231" i="1"/>
  <c r="E231" i="1"/>
  <c r="K231" i="1" s="1"/>
  <c r="D231" i="1"/>
  <c r="S230" i="1"/>
  <c r="R230" i="1"/>
  <c r="T230" i="1" s="1"/>
  <c r="Q230" i="1"/>
  <c r="P230" i="1"/>
  <c r="L230" i="1"/>
  <c r="J230" i="1"/>
  <c r="U230" i="1" s="1"/>
  <c r="H230" i="1"/>
  <c r="F230" i="1"/>
  <c r="E230" i="1"/>
  <c r="D230" i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O226" i="1"/>
  <c r="N226" i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T224" i="1"/>
  <c r="S224" i="1"/>
  <c r="R224" i="1"/>
  <c r="Q224" i="1"/>
  <c r="P224" i="1"/>
  <c r="L224" i="1"/>
  <c r="J224" i="1"/>
  <c r="H224" i="1"/>
  <c r="F224" i="1"/>
  <c r="N224" i="1" s="1"/>
  <c r="O224" i="1" s="1"/>
  <c r="E224" i="1"/>
  <c r="D224" i="1"/>
  <c r="I224" i="1" s="1"/>
  <c r="U223" i="1"/>
  <c r="T223" i="1"/>
  <c r="O223" i="1"/>
  <c r="N223" i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O220" i="1"/>
  <c r="N220" i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O217" i="1"/>
  <c r="N217" i="1"/>
  <c r="M217" i="1"/>
  <c r="K217" i="1"/>
  <c r="I217" i="1"/>
  <c r="G217" i="1"/>
  <c r="T216" i="1"/>
  <c r="S216" i="1"/>
  <c r="R216" i="1"/>
  <c r="Q216" i="1"/>
  <c r="P216" i="1"/>
  <c r="N216" i="1"/>
  <c r="O216" i="1" s="1"/>
  <c r="L216" i="1"/>
  <c r="J216" i="1"/>
  <c r="H216" i="1"/>
  <c r="I216" i="1" s="1"/>
  <c r="F216" i="1"/>
  <c r="E216" i="1"/>
  <c r="K216" i="1" s="1"/>
  <c r="D216" i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N208" i="1"/>
  <c r="O208" i="1" s="1"/>
  <c r="M208" i="1"/>
  <c r="K208" i="1"/>
  <c r="I208" i="1"/>
  <c r="G208" i="1"/>
  <c r="T205" i="1"/>
  <c r="S205" i="1"/>
  <c r="R205" i="1"/>
  <c r="Q205" i="1"/>
  <c r="P205" i="1"/>
  <c r="L205" i="1"/>
  <c r="J205" i="1"/>
  <c r="H205" i="1"/>
  <c r="F205" i="1"/>
  <c r="E205" i="1"/>
  <c r="M205" i="1" s="1"/>
  <c r="D205" i="1"/>
  <c r="S204" i="1"/>
  <c r="R204" i="1"/>
  <c r="Q204" i="1"/>
  <c r="P204" i="1"/>
  <c r="L204" i="1"/>
  <c r="M204" i="1" s="1"/>
  <c r="J204" i="1"/>
  <c r="U204" i="1" s="1"/>
  <c r="H204" i="1"/>
  <c r="F204" i="1"/>
  <c r="N204" i="1" s="1"/>
  <c r="E204" i="1"/>
  <c r="D204" i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P198" i="1"/>
  <c r="U198" i="1" s="1"/>
  <c r="L198" i="1"/>
  <c r="J198" i="1"/>
  <c r="H198" i="1"/>
  <c r="F198" i="1"/>
  <c r="G198" i="1" s="1"/>
  <c r="E198" i="1"/>
  <c r="D198" i="1"/>
  <c r="I198" i="1" s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T191" i="1"/>
  <c r="S191" i="1"/>
  <c r="R191" i="1"/>
  <c r="Q191" i="1"/>
  <c r="P191" i="1"/>
  <c r="U191" i="1" s="1"/>
  <c r="L191" i="1"/>
  <c r="J191" i="1"/>
  <c r="K191" i="1" s="1"/>
  <c r="H191" i="1"/>
  <c r="F191" i="1"/>
  <c r="N191" i="1" s="1"/>
  <c r="O191" i="1" s="1"/>
  <c r="E191" i="1"/>
  <c r="D191" i="1"/>
  <c r="U190" i="1"/>
  <c r="T190" i="1"/>
  <c r="N190" i="1"/>
  <c r="O190" i="1" s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S185" i="1"/>
  <c r="R185" i="1"/>
  <c r="T185" i="1" s="1"/>
  <c r="Q185" i="1"/>
  <c r="P185" i="1"/>
  <c r="U185" i="1" s="1"/>
  <c r="L185" i="1"/>
  <c r="K185" i="1"/>
  <c r="J185" i="1"/>
  <c r="H185" i="1"/>
  <c r="F185" i="1"/>
  <c r="E185" i="1"/>
  <c r="D185" i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S179" i="1"/>
  <c r="T179" i="1" s="1"/>
  <c r="R179" i="1"/>
  <c r="Q179" i="1"/>
  <c r="P179" i="1"/>
  <c r="U179" i="1" s="1"/>
  <c r="L179" i="1"/>
  <c r="J179" i="1"/>
  <c r="N179" i="1" s="1"/>
  <c r="H179" i="1"/>
  <c r="F179" i="1"/>
  <c r="E179" i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R170" i="1"/>
  <c r="T170" i="1" s="1"/>
  <c r="Q170" i="1"/>
  <c r="P170" i="1"/>
  <c r="L170" i="1"/>
  <c r="J170" i="1"/>
  <c r="H170" i="1"/>
  <c r="N170" i="1" s="1"/>
  <c r="F170" i="1"/>
  <c r="E170" i="1"/>
  <c r="M170" i="1" s="1"/>
  <c r="D170" i="1"/>
  <c r="S169" i="1"/>
  <c r="R169" i="1"/>
  <c r="T169" i="1" s="1"/>
  <c r="Q169" i="1"/>
  <c r="P169" i="1"/>
  <c r="L169" i="1"/>
  <c r="J169" i="1"/>
  <c r="K169" i="1" s="1"/>
  <c r="H169" i="1"/>
  <c r="N169" i="1" s="1"/>
  <c r="O169" i="1" s="1"/>
  <c r="F169" i="1"/>
  <c r="E169" i="1"/>
  <c r="D169" i="1"/>
  <c r="G169" i="1" s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O164" i="1"/>
  <c r="N164" i="1"/>
  <c r="M164" i="1"/>
  <c r="K164" i="1"/>
  <c r="I164" i="1"/>
  <c r="G164" i="1"/>
  <c r="S163" i="1"/>
  <c r="R163" i="1"/>
  <c r="T163" i="1" s="1"/>
  <c r="Q163" i="1"/>
  <c r="P163" i="1"/>
  <c r="U163" i="1" s="1"/>
  <c r="L163" i="1"/>
  <c r="J163" i="1"/>
  <c r="K163" i="1" s="1"/>
  <c r="H163" i="1"/>
  <c r="F163" i="1"/>
  <c r="N163" i="1" s="1"/>
  <c r="E163" i="1"/>
  <c r="D163" i="1"/>
  <c r="U162" i="1"/>
  <c r="T162" i="1"/>
  <c r="N162" i="1"/>
  <c r="O162" i="1" s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N160" i="1"/>
  <c r="O160" i="1" s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T157" i="1" s="1"/>
  <c r="Q157" i="1"/>
  <c r="P157" i="1"/>
  <c r="L157" i="1"/>
  <c r="M157" i="1" s="1"/>
  <c r="J157" i="1"/>
  <c r="H157" i="1"/>
  <c r="F157" i="1"/>
  <c r="E157" i="1"/>
  <c r="D157" i="1"/>
  <c r="U156" i="1"/>
  <c r="T156" i="1"/>
  <c r="N156" i="1"/>
  <c r="O156" i="1" s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R150" i="1"/>
  <c r="T150" i="1" s="1"/>
  <c r="Q150" i="1"/>
  <c r="P150" i="1"/>
  <c r="L150" i="1"/>
  <c r="J150" i="1"/>
  <c r="H150" i="1"/>
  <c r="F150" i="1"/>
  <c r="E150" i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Q144" i="1"/>
  <c r="P144" i="1"/>
  <c r="U144" i="1" s="1"/>
  <c r="L144" i="1"/>
  <c r="J144" i="1"/>
  <c r="H144" i="1"/>
  <c r="F144" i="1"/>
  <c r="N144" i="1" s="1"/>
  <c r="O144" i="1" s="1"/>
  <c r="E144" i="1"/>
  <c r="D144" i="1"/>
  <c r="U143" i="1"/>
  <c r="T143" i="1"/>
  <c r="O143" i="1"/>
  <c r="N143" i="1"/>
  <c r="M143" i="1"/>
  <c r="K143" i="1"/>
  <c r="I143" i="1"/>
  <c r="G143" i="1"/>
  <c r="U142" i="1"/>
  <c r="T142" i="1"/>
  <c r="O142" i="1"/>
  <c r="N142" i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N140" i="1"/>
  <c r="O140" i="1" s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Q137" i="1"/>
  <c r="P137" i="1"/>
  <c r="U137" i="1" s="1"/>
  <c r="L137" i="1"/>
  <c r="J137" i="1"/>
  <c r="H137" i="1"/>
  <c r="F137" i="1"/>
  <c r="N137" i="1" s="1"/>
  <c r="E137" i="1"/>
  <c r="M137" i="1" s="1"/>
  <c r="D137" i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T132" i="1" s="1"/>
  <c r="R132" i="1"/>
  <c r="Q132" i="1"/>
  <c r="P132" i="1"/>
  <c r="U132" i="1" s="1"/>
  <c r="L132" i="1"/>
  <c r="J132" i="1"/>
  <c r="H132" i="1"/>
  <c r="F132" i="1"/>
  <c r="N132" i="1" s="1"/>
  <c r="E132" i="1"/>
  <c r="M132" i="1" s="1"/>
  <c r="D132" i="1"/>
  <c r="U131" i="1"/>
  <c r="T131" i="1"/>
  <c r="O131" i="1"/>
  <c r="N131" i="1"/>
  <c r="M131" i="1"/>
  <c r="K131" i="1"/>
  <c r="I131" i="1"/>
  <c r="G131" i="1"/>
  <c r="U130" i="1"/>
  <c r="T130" i="1"/>
  <c r="O130" i="1"/>
  <c r="N130" i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O127" i="1"/>
  <c r="N127" i="1"/>
  <c r="M127" i="1"/>
  <c r="K127" i="1"/>
  <c r="I127" i="1"/>
  <c r="G127" i="1"/>
  <c r="S126" i="1"/>
  <c r="R126" i="1"/>
  <c r="Q126" i="1"/>
  <c r="P126" i="1"/>
  <c r="L126" i="1"/>
  <c r="K126" i="1"/>
  <c r="J126" i="1"/>
  <c r="H126" i="1"/>
  <c r="G126" i="1"/>
  <c r="F126" i="1"/>
  <c r="E126" i="1"/>
  <c r="D126" i="1"/>
  <c r="U125" i="1"/>
  <c r="T125" i="1"/>
  <c r="O125" i="1"/>
  <c r="N125" i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R121" i="1"/>
  <c r="T121" i="1" s="1"/>
  <c r="Q121" i="1"/>
  <c r="P121" i="1"/>
  <c r="U121" i="1" s="1"/>
  <c r="L121" i="1"/>
  <c r="J121" i="1"/>
  <c r="I121" i="1"/>
  <c r="H121" i="1"/>
  <c r="F121" i="1"/>
  <c r="N121" i="1" s="1"/>
  <c r="E121" i="1"/>
  <c r="K121" i="1" s="1"/>
  <c r="D121" i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O117" i="1"/>
  <c r="N117" i="1"/>
  <c r="M117" i="1"/>
  <c r="K117" i="1"/>
  <c r="I117" i="1"/>
  <c r="G117" i="1"/>
  <c r="U116" i="1"/>
  <c r="T116" i="1"/>
  <c r="O116" i="1"/>
  <c r="N116" i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O114" i="1"/>
  <c r="N114" i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T112" i="1" s="1"/>
  <c r="R112" i="1"/>
  <c r="Q112" i="1"/>
  <c r="P112" i="1"/>
  <c r="L112" i="1"/>
  <c r="K112" i="1"/>
  <c r="J112" i="1"/>
  <c r="U112" i="1" s="1"/>
  <c r="H112" i="1"/>
  <c r="G112" i="1"/>
  <c r="F112" i="1"/>
  <c r="E112" i="1"/>
  <c r="D112" i="1"/>
  <c r="I112" i="1" s="1"/>
  <c r="U111" i="1"/>
  <c r="T111" i="1"/>
  <c r="O111" i="1"/>
  <c r="N111" i="1"/>
  <c r="M111" i="1"/>
  <c r="K111" i="1"/>
  <c r="I111" i="1"/>
  <c r="G111" i="1"/>
  <c r="U110" i="1"/>
  <c r="T110" i="1"/>
  <c r="O110" i="1"/>
  <c r="N110" i="1"/>
  <c r="M110" i="1"/>
  <c r="K110" i="1"/>
  <c r="I110" i="1"/>
  <c r="G110" i="1"/>
  <c r="U109" i="1"/>
  <c r="T109" i="1"/>
  <c r="O109" i="1"/>
  <c r="N109" i="1"/>
  <c r="M109" i="1"/>
  <c r="K109" i="1"/>
  <c r="I109" i="1"/>
  <c r="G109" i="1"/>
  <c r="U108" i="1"/>
  <c r="T108" i="1"/>
  <c r="O108" i="1"/>
  <c r="N108" i="1"/>
  <c r="M108" i="1"/>
  <c r="K108" i="1"/>
  <c r="I108" i="1"/>
  <c r="G108" i="1"/>
  <c r="U107" i="1"/>
  <c r="T107" i="1"/>
  <c r="O107" i="1"/>
  <c r="N107" i="1"/>
  <c r="M107" i="1"/>
  <c r="K107" i="1"/>
  <c r="I107" i="1"/>
  <c r="G107" i="1"/>
  <c r="U106" i="1"/>
  <c r="S106" i="1"/>
  <c r="T106" i="1" s="1"/>
  <c r="R106" i="1"/>
  <c r="Q106" i="1"/>
  <c r="P106" i="1"/>
  <c r="L106" i="1"/>
  <c r="J106" i="1"/>
  <c r="H106" i="1"/>
  <c r="I106" i="1" s="1"/>
  <c r="F106" i="1"/>
  <c r="N106" i="1" s="1"/>
  <c r="E106" i="1"/>
  <c r="D106" i="1"/>
  <c r="U105" i="1"/>
  <c r="T105" i="1"/>
  <c r="O105" i="1"/>
  <c r="N105" i="1"/>
  <c r="M105" i="1"/>
  <c r="K105" i="1"/>
  <c r="I105" i="1"/>
  <c r="G105" i="1"/>
  <c r="S102" i="1"/>
  <c r="T102" i="1" s="1"/>
  <c r="R102" i="1"/>
  <c r="Q102" i="1"/>
  <c r="P102" i="1"/>
  <c r="L102" i="1"/>
  <c r="K102" i="1"/>
  <c r="J102" i="1"/>
  <c r="H102" i="1"/>
  <c r="G102" i="1"/>
  <c r="F102" i="1"/>
  <c r="E102" i="1"/>
  <c r="D102" i="1"/>
  <c r="U101" i="1"/>
  <c r="S101" i="1"/>
  <c r="R101" i="1"/>
  <c r="Q101" i="1"/>
  <c r="P101" i="1"/>
  <c r="L101" i="1"/>
  <c r="J101" i="1"/>
  <c r="H101" i="1"/>
  <c r="G101" i="1"/>
  <c r="F101" i="1"/>
  <c r="E101" i="1"/>
  <c r="D101" i="1"/>
  <c r="I101" i="1" s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O98" i="1"/>
  <c r="N98" i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Q96" i="1"/>
  <c r="P96" i="1"/>
  <c r="L96" i="1"/>
  <c r="K96" i="1"/>
  <c r="J96" i="1"/>
  <c r="H96" i="1"/>
  <c r="F96" i="1"/>
  <c r="E96" i="1"/>
  <c r="D96" i="1"/>
  <c r="I96" i="1" s="1"/>
  <c r="U95" i="1"/>
  <c r="T95" i="1"/>
  <c r="O95" i="1"/>
  <c r="N95" i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U91" i="1"/>
  <c r="S91" i="1"/>
  <c r="T91" i="1" s="1"/>
  <c r="R91" i="1"/>
  <c r="Q91" i="1"/>
  <c r="P91" i="1"/>
  <c r="L91" i="1"/>
  <c r="J91" i="1"/>
  <c r="H91" i="1"/>
  <c r="I91" i="1" s="1"/>
  <c r="F91" i="1"/>
  <c r="E91" i="1"/>
  <c r="D91" i="1"/>
  <c r="G91" i="1" s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T85" i="1" s="1"/>
  <c r="Q85" i="1"/>
  <c r="P85" i="1"/>
  <c r="U85" i="1" s="1"/>
  <c r="L85" i="1"/>
  <c r="K85" i="1"/>
  <c r="J85" i="1"/>
  <c r="H85" i="1"/>
  <c r="F85" i="1"/>
  <c r="E85" i="1"/>
  <c r="D85" i="1"/>
  <c r="G85" i="1" s="1"/>
  <c r="U84" i="1"/>
  <c r="S84" i="1"/>
  <c r="R84" i="1"/>
  <c r="Q84" i="1"/>
  <c r="P84" i="1"/>
  <c r="L84" i="1"/>
  <c r="J84" i="1"/>
  <c r="H84" i="1"/>
  <c r="I84" i="1" s="1"/>
  <c r="G84" i="1"/>
  <c r="F84" i="1"/>
  <c r="E84" i="1"/>
  <c r="K84" i="1" s="1"/>
  <c r="D84" i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T78" i="1" s="1"/>
  <c r="R78" i="1"/>
  <c r="Q78" i="1"/>
  <c r="P78" i="1"/>
  <c r="L78" i="1"/>
  <c r="J78" i="1"/>
  <c r="H78" i="1"/>
  <c r="F78" i="1"/>
  <c r="E78" i="1"/>
  <c r="M78" i="1" s="1"/>
  <c r="D78" i="1"/>
  <c r="I78" i="1" s="1"/>
  <c r="U77" i="1"/>
  <c r="T77" i="1"/>
  <c r="O77" i="1"/>
  <c r="N77" i="1"/>
  <c r="M77" i="1"/>
  <c r="K77" i="1"/>
  <c r="I77" i="1"/>
  <c r="G77" i="1"/>
  <c r="U76" i="1"/>
  <c r="T76" i="1"/>
  <c r="O76" i="1"/>
  <c r="N76" i="1"/>
  <c r="M76" i="1"/>
  <c r="K76" i="1"/>
  <c r="I76" i="1"/>
  <c r="G76" i="1"/>
  <c r="U75" i="1"/>
  <c r="T75" i="1"/>
  <c r="O75" i="1"/>
  <c r="N75" i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O73" i="1"/>
  <c r="N73" i="1"/>
  <c r="M73" i="1"/>
  <c r="K73" i="1"/>
  <c r="I73" i="1"/>
  <c r="G73" i="1"/>
  <c r="U72" i="1"/>
  <c r="T72" i="1"/>
  <c r="O72" i="1"/>
  <c r="N72" i="1"/>
  <c r="M72" i="1"/>
  <c r="K72" i="1"/>
  <c r="I72" i="1"/>
  <c r="G72" i="1"/>
  <c r="U71" i="1"/>
  <c r="T71" i="1"/>
  <c r="O71" i="1"/>
  <c r="N71" i="1"/>
  <c r="M71" i="1"/>
  <c r="K71" i="1"/>
  <c r="I71" i="1"/>
  <c r="G71" i="1"/>
  <c r="S70" i="1"/>
  <c r="R70" i="1"/>
  <c r="Q70" i="1"/>
  <c r="P70" i="1"/>
  <c r="U70" i="1" s="1"/>
  <c r="L70" i="1"/>
  <c r="J70" i="1"/>
  <c r="I70" i="1"/>
  <c r="H70" i="1"/>
  <c r="F70" i="1"/>
  <c r="E70" i="1"/>
  <c r="D70" i="1"/>
  <c r="G70" i="1" s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T63" i="1" s="1"/>
  <c r="R63" i="1"/>
  <c r="Q63" i="1"/>
  <c r="P63" i="1"/>
  <c r="U63" i="1" s="1"/>
  <c r="L63" i="1"/>
  <c r="J63" i="1"/>
  <c r="H63" i="1"/>
  <c r="F63" i="1"/>
  <c r="E63" i="1"/>
  <c r="M63" i="1" s="1"/>
  <c r="D63" i="1"/>
  <c r="G63" i="1" s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N59" i="1"/>
  <c r="O59" i="1" s="1"/>
  <c r="M59" i="1"/>
  <c r="K59" i="1"/>
  <c r="I59" i="1"/>
  <c r="G59" i="1"/>
  <c r="S58" i="1"/>
  <c r="R58" i="1"/>
  <c r="T58" i="1" s="1"/>
  <c r="Q58" i="1"/>
  <c r="P58" i="1"/>
  <c r="L58" i="1"/>
  <c r="J58" i="1"/>
  <c r="U58" i="1" s="1"/>
  <c r="I58" i="1"/>
  <c r="H58" i="1"/>
  <c r="F58" i="1"/>
  <c r="N58" i="1" s="1"/>
  <c r="E58" i="1"/>
  <c r="K58" i="1" s="1"/>
  <c r="D58" i="1"/>
  <c r="U57" i="1"/>
  <c r="T57" i="1"/>
  <c r="O57" i="1"/>
  <c r="N57" i="1"/>
  <c r="M57" i="1"/>
  <c r="K57" i="1"/>
  <c r="I57" i="1"/>
  <c r="G57" i="1"/>
  <c r="S54" i="1"/>
  <c r="T54" i="1" s="1"/>
  <c r="R54" i="1"/>
  <c r="Q54" i="1"/>
  <c r="P54" i="1"/>
  <c r="L54" i="1"/>
  <c r="K54" i="1"/>
  <c r="J54" i="1"/>
  <c r="U54" i="1" s="1"/>
  <c r="H54" i="1"/>
  <c r="G54" i="1"/>
  <c r="F54" i="1"/>
  <c r="E54" i="1"/>
  <c r="D54" i="1"/>
  <c r="I54" i="1" s="1"/>
  <c r="U53" i="1"/>
  <c r="S53" i="1"/>
  <c r="T53" i="1" s="1"/>
  <c r="R53" i="1"/>
  <c r="Q53" i="1"/>
  <c r="P53" i="1"/>
  <c r="L53" i="1"/>
  <c r="J53" i="1"/>
  <c r="H53" i="1"/>
  <c r="I53" i="1" s="1"/>
  <c r="F53" i="1"/>
  <c r="N53" i="1" s="1"/>
  <c r="E53" i="1"/>
  <c r="D53" i="1"/>
  <c r="U52" i="1"/>
  <c r="T52" i="1"/>
  <c r="O52" i="1"/>
  <c r="N52" i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T47" i="1" s="1"/>
  <c r="R47" i="1"/>
  <c r="Q47" i="1"/>
  <c r="P47" i="1"/>
  <c r="L47" i="1"/>
  <c r="K47" i="1"/>
  <c r="J47" i="1"/>
  <c r="H47" i="1"/>
  <c r="G47" i="1"/>
  <c r="F47" i="1"/>
  <c r="E47" i="1"/>
  <c r="D47" i="1"/>
  <c r="U46" i="1"/>
  <c r="T46" i="1"/>
  <c r="N46" i="1"/>
  <c r="O46" i="1" s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O42" i="1"/>
  <c r="N42" i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Q40" i="1"/>
  <c r="P40" i="1"/>
  <c r="U40" i="1" s="1"/>
  <c r="L40" i="1"/>
  <c r="J40" i="1"/>
  <c r="H40" i="1"/>
  <c r="F40" i="1"/>
  <c r="E40" i="1"/>
  <c r="K40" i="1" s="1"/>
  <c r="D40" i="1"/>
  <c r="I40" i="1" s="1"/>
  <c r="U39" i="1"/>
  <c r="T39" i="1"/>
  <c r="O39" i="1"/>
  <c r="N39" i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O37" i="1"/>
  <c r="N37" i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T35" i="1" s="1"/>
  <c r="R35" i="1"/>
  <c r="Q35" i="1"/>
  <c r="P35" i="1"/>
  <c r="L35" i="1"/>
  <c r="J35" i="1"/>
  <c r="H35" i="1"/>
  <c r="F35" i="1"/>
  <c r="E35" i="1"/>
  <c r="M35" i="1" s="1"/>
  <c r="D35" i="1"/>
  <c r="G35" i="1" s="1"/>
  <c r="U34" i="1"/>
  <c r="T34" i="1"/>
  <c r="O34" i="1"/>
  <c r="N34" i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O30" i="1"/>
  <c r="N30" i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R27" i="1"/>
  <c r="Q27" i="1"/>
  <c r="P27" i="1"/>
  <c r="L27" i="1"/>
  <c r="J27" i="1"/>
  <c r="U27" i="1" s="1"/>
  <c r="H27" i="1"/>
  <c r="F27" i="1"/>
  <c r="E27" i="1"/>
  <c r="D27" i="1"/>
  <c r="G27" i="1" s="1"/>
  <c r="U26" i="1"/>
  <c r="T26" i="1"/>
  <c r="O26" i="1"/>
  <c r="N26" i="1"/>
  <c r="M26" i="1"/>
  <c r="K26" i="1"/>
  <c r="I26" i="1"/>
  <c r="G26" i="1"/>
  <c r="U25" i="1"/>
  <c r="T25" i="1"/>
  <c r="O25" i="1"/>
  <c r="N25" i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O23" i="1"/>
  <c r="N23" i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T19" i="1" s="1"/>
  <c r="R19" i="1"/>
  <c r="Q19" i="1"/>
  <c r="P19" i="1"/>
  <c r="L19" i="1"/>
  <c r="J19" i="1"/>
  <c r="H19" i="1"/>
  <c r="F19" i="1"/>
  <c r="E19" i="1"/>
  <c r="M19" i="1" s="1"/>
  <c r="D19" i="1"/>
  <c r="G19" i="1" s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U10" i="1"/>
  <c r="S10" i="1"/>
  <c r="R10" i="1"/>
  <c r="T10" i="1" s="1"/>
  <c r="Q10" i="1"/>
  <c r="P10" i="1"/>
  <c r="L10" i="1"/>
  <c r="J10" i="1"/>
  <c r="I10" i="1"/>
  <c r="H10" i="1"/>
  <c r="F10" i="1"/>
  <c r="N10" i="1" s="1"/>
  <c r="E10" i="1"/>
  <c r="K10" i="1" s="1"/>
  <c r="D10" i="1"/>
  <c r="G10" i="1" s="1"/>
  <c r="U9" i="1"/>
  <c r="T9" i="1"/>
  <c r="O9" i="1"/>
  <c r="N9" i="1"/>
  <c r="M9" i="1"/>
  <c r="K9" i="1"/>
  <c r="I9" i="1"/>
  <c r="G9" i="1"/>
  <c r="U8" i="1"/>
  <c r="T8" i="1"/>
  <c r="N8" i="1"/>
  <c r="O8" i="1" s="1"/>
  <c r="M8" i="1"/>
  <c r="K8" i="1"/>
  <c r="I8" i="1"/>
  <c r="G8" i="1"/>
  <c r="G247" i="7" l="1"/>
  <c r="I247" i="7"/>
  <c r="I85" i="1"/>
  <c r="N19" i="1"/>
  <c r="O19" i="1" s="1"/>
  <c r="N35" i="1"/>
  <c r="O35" i="1" s="1"/>
  <c r="I47" i="1"/>
  <c r="G53" i="1"/>
  <c r="K63" i="1"/>
  <c r="N70" i="1"/>
  <c r="O70" i="1" s="1"/>
  <c r="T70" i="1"/>
  <c r="K78" i="1"/>
  <c r="N84" i="1"/>
  <c r="T84" i="1"/>
  <c r="U96" i="1"/>
  <c r="K101" i="1"/>
  <c r="I102" i="1"/>
  <c r="G106" i="1"/>
  <c r="M121" i="1"/>
  <c r="I126" i="1"/>
  <c r="I144" i="1"/>
  <c r="M150" i="1"/>
  <c r="N157" i="1"/>
  <c r="O157" i="1" s="1"/>
  <c r="M169" i="1"/>
  <c r="U170" i="1"/>
  <c r="U240" i="1"/>
  <c r="T247" i="1"/>
  <c r="M254" i="1"/>
  <c r="N285" i="1"/>
  <c r="O285" i="1" s="1"/>
  <c r="I292" i="1"/>
  <c r="K303" i="1"/>
  <c r="T323" i="1"/>
  <c r="N40" i="2"/>
  <c r="T40" i="2"/>
  <c r="K47" i="2"/>
  <c r="N53" i="2"/>
  <c r="O53" i="2" s="1"/>
  <c r="T53" i="2"/>
  <c r="N58" i="2"/>
  <c r="T58" i="2"/>
  <c r="K63" i="2"/>
  <c r="K112" i="2"/>
  <c r="M112" i="2"/>
  <c r="I144" i="2"/>
  <c r="N102" i="3"/>
  <c r="O102" i="3" s="1"/>
  <c r="G144" i="3"/>
  <c r="I144" i="3"/>
  <c r="K191" i="4"/>
  <c r="M191" i="4"/>
  <c r="O40" i="6"/>
  <c r="K40" i="6"/>
  <c r="K58" i="2"/>
  <c r="I96" i="5"/>
  <c r="G96" i="5"/>
  <c r="N91" i="1"/>
  <c r="O91" i="1" s="1"/>
  <c r="N101" i="1"/>
  <c r="T101" i="1"/>
  <c r="T137" i="1"/>
  <c r="T144" i="1"/>
  <c r="N150" i="1"/>
  <c r="N230" i="1"/>
  <c r="O230" i="1" s="1"/>
  <c r="U267" i="1"/>
  <c r="U317" i="1"/>
  <c r="T338" i="1"/>
  <c r="U339" i="1"/>
  <c r="G19" i="2"/>
  <c r="U40" i="2"/>
  <c r="I96" i="2"/>
  <c r="N132" i="2"/>
  <c r="O132" i="2" s="1"/>
  <c r="O337" i="2"/>
  <c r="O84" i="3"/>
  <c r="K84" i="3"/>
  <c r="G27" i="6"/>
  <c r="I27" i="6"/>
  <c r="I106" i="2"/>
  <c r="G106" i="2"/>
  <c r="O240" i="3"/>
  <c r="K240" i="3"/>
  <c r="N254" i="1"/>
  <c r="O254" i="1" s="1"/>
  <c r="N323" i="1"/>
  <c r="N106" i="6"/>
  <c r="G106" i="6"/>
  <c r="K19" i="1"/>
  <c r="N27" i="1"/>
  <c r="O27" i="1" s="1"/>
  <c r="T27" i="1"/>
  <c r="K35" i="1"/>
  <c r="N40" i="1"/>
  <c r="T40" i="1"/>
  <c r="U47" i="1"/>
  <c r="N63" i="1"/>
  <c r="O63" i="1" s="1"/>
  <c r="N78" i="1"/>
  <c r="O78" i="1" s="1"/>
  <c r="M85" i="1"/>
  <c r="M96" i="1"/>
  <c r="U102" i="1"/>
  <c r="U126" i="1"/>
  <c r="U157" i="1"/>
  <c r="N205" i="1"/>
  <c r="N240" i="1"/>
  <c r="O240" i="1" s="1"/>
  <c r="K259" i="1"/>
  <c r="U292" i="1"/>
  <c r="M332" i="1"/>
  <c r="N35" i="2"/>
  <c r="O35" i="2" s="1"/>
  <c r="N47" i="2"/>
  <c r="O47" i="2" s="1"/>
  <c r="T47" i="2"/>
  <c r="N54" i="2"/>
  <c r="N63" i="2"/>
  <c r="O63" i="2" s="1"/>
  <c r="T63" i="2"/>
  <c r="K205" i="2"/>
  <c r="U216" i="2"/>
  <c r="M126" i="3"/>
  <c r="K126" i="3"/>
  <c r="O169" i="3"/>
  <c r="K169" i="3"/>
  <c r="I10" i="5"/>
  <c r="G10" i="5"/>
  <c r="K121" i="5"/>
  <c r="M121" i="5"/>
  <c r="G121" i="1"/>
  <c r="K179" i="3"/>
  <c r="O179" i="3"/>
  <c r="G40" i="1"/>
  <c r="M47" i="1"/>
  <c r="M54" i="1"/>
  <c r="G78" i="1"/>
  <c r="N85" i="1"/>
  <c r="O85" i="1" s="1"/>
  <c r="N96" i="1"/>
  <c r="O96" i="1" s="1"/>
  <c r="M102" i="1"/>
  <c r="M112" i="1"/>
  <c r="M126" i="1"/>
  <c r="K132" i="1"/>
  <c r="K137" i="1"/>
  <c r="U150" i="1"/>
  <c r="O170" i="1"/>
  <c r="M185" i="1"/>
  <c r="G191" i="1"/>
  <c r="T198" i="1"/>
  <c r="N231" i="1"/>
  <c r="U254" i="1"/>
  <c r="K292" i="1"/>
  <c r="I298" i="1"/>
  <c r="M323" i="1"/>
  <c r="N339" i="1"/>
  <c r="O339" i="1" s="1"/>
  <c r="I10" i="2"/>
  <c r="I19" i="2"/>
  <c r="U27" i="2"/>
  <c r="N78" i="2"/>
  <c r="G85" i="2"/>
  <c r="U91" i="2"/>
  <c r="G10" i="3"/>
  <c r="I10" i="3"/>
  <c r="U299" i="3"/>
  <c r="I150" i="4"/>
  <c r="M85" i="5"/>
  <c r="K85" i="5"/>
  <c r="K47" i="4"/>
  <c r="M47" i="4"/>
  <c r="G58" i="1"/>
  <c r="O19" i="2"/>
  <c r="G191" i="2"/>
  <c r="N191" i="2"/>
  <c r="O191" i="2" s="1"/>
  <c r="I19" i="1"/>
  <c r="U19" i="1"/>
  <c r="I27" i="1"/>
  <c r="I35" i="1"/>
  <c r="U35" i="1"/>
  <c r="N47" i="1"/>
  <c r="O47" i="1" s="1"/>
  <c r="N54" i="1"/>
  <c r="O54" i="1" s="1"/>
  <c r="I63" i="1"/>
  <c r="G96" i="1"/>
  <c r="T96" i="1"/>
  <c r="N102" i="1"/>
  <c r="O102" i="1" s="1"/>
  <c r="N112" i="1"/>
  <c r="O112" i="1" s="1"/>
  <c r="N126" i="1"/>
  <c r="O126" i="1" s="1"/>
  <c r="T126" i="1"/>
  <c r="N185" i="1"/>
  <c r="T204" i="1"/>
  <c r="M224" i="1"/>
  <c r="U247" i="1"/>
  <c r="N260" i="1"/>
  <c r="O260" i="1" s="1"/>
  <c r="N267" i="1"/>
  <c r="O267" i="1" s="1"/>
  <c r="M275" i="1"/>
  <c r="M285" i="1"/>
  <c r="N303" i="1"/>
  <c r="O303" i="1" s="1"/>
  <c r="N317" i="1"/>
  <c r="O317" i="1" s="1"/>
  <c r="N337" i="1"/>
  <c r="O337" i="1" s="1"/>
  <c r="U19" i="2"/>
  <c r="I35" i="2"/>
  <c r="I40" i="2"/>
  <c r="I47" i="2"/>
  <c r="I54" i="2"/>
  <c r="I58" i="2"/>
  <c r="I63" i="2"/>
  <c r="I91" i="2"/>
  <c r="I121" i="2"/>
  <c r="K126" i="2"/>
  <c r="M144" i="4"/>
  <c r="K144" i="4"/>
  <c r="M170" i="4"/>
  <c r="N230" i="4"/>
  <c r="O230" i="4" s="1"/>
  <c r="T231" i="4"/>
  <c r="N339" i="4"/>
  <c r="I70" i="6"/>
  <c r="G70" i="6"/>
  <c r="M132" i="7"/>
  <c r="K132" i="7"/>
  <c r="U78" i="1"/>
  <c r="I150" i="1"/>
  <c r="I338" i="1"/>
  <c r="K19" i="2"/>
  <c r="N27" i="2"/>
  <c r="O27" i="2" s="1"/>
  <c r="U47" i="2"/>
  <c r="U63" i="2"/>
  <c r="I78" i="2"/>
  <c r="G292" i="3"/>
  <c r="I292" i="3"/>
  <c r="M10" i="4"/>
  <c r="K10" i="4"/>
  <c r="M106" i="4"/>
  <c r="K106" i="4"/>
  <c r="I121" i="4"/>
  <c r="G121" i="4"/>
  <c r="I63" i="5"/>
  <c r="M106" i="7"/>
  <c r="K106" i="7"/>
  <c r="M144" i="2"/>
  <c r="N150" i="2"/>
  <c r="O150" i="2" s="1"/>
  <c r="U204" i="2"/>
  <c r="G205" i="2"/>
  <c r="N230" i="2"/>
  <c r="O230" i="2" s="1"/>
  <c r="O19" i="3"/>
  <c r="G78" i="3"/>
  <c r="O150" i="3"/>
  <c r="G170" i="3"/>
  <c r="I185" i="3"/>
  <c r="I191" i="3"/>
  <c r="U260" i="3"/>
  <c r="N299" i="3"/>
  <c r="O299" i="3" s="1"/>
  <c r="N339" i="3"/>
  <c r="O339" i="3" s="1"/>
  <c r="N19" i="4"/>
  <c r="G35" i="4"/>
  <c r="G54" i="4"/>
  <c r="G78" i="4"/>
  <c r="N91" i="4"/>
  <c r="O91" i="4" s="1"/>
  <c r="U101" i="4"/>
  <c r="K126" i="4"/>
  <c r="N150" i="4"/>
  <c r="N157" i="4"/>
  <c r="O157" i="4" s="1"/>
  <c r="K179" i="4"/>
  <c r="U185" i="4"/>
  <c r="N204" i="4"/>
  <c r="O204" i="4" s="1"/>
  <c r="N240" i="4"/>
  <c r="O240" i="4" s="1"/>
  <c r="U247" i="4"/>
  <c r="N285" i="4"/>
  <c r="O285" i="4" s="1"/>
  <c r="U298" i="4"/>
  <c r="G317" i="4"/>
  <c r="U332" i="4"/>
  <c r="G19" i="5"/>
  <c r="U40" i="5"/>
  <c r="M63" i="5"/>
  <c r="M78" i="5"/>
  <c r="G106" i="5"/>
  <c r="U106" i="5"/>
  <c r="G137" i="5"/>
  <c r="N170" i="5"/>
  <c r="T231" i="5"/>
  <c r="G259" i="5"/>
  <c r="N292" i="5"/>
  <c r="O292" i="5" s="1"/>
  <c r="U317" i="5"/>
  <c r="N19" i="6"/>
  <c r="O19" i="6" s="1"/>
  <c r="G19" i="6"/>
  <c r="N58" i="6"/>
  <c r="N169" i="6"/>
  <c r="O169" i="6" s="1"/>
  <c r="T170" i="6"/>
  <c r="N298" i="7"/>
  <c r="T299" i="7"/>
  <c r="G230" i="9"/>
  <c r="I230" i="9"/>
  <c r="T85" i="2"/>
  <c r="I112" i="2"/>
  <c r="N126" i="2"/>
  <c r="O126" i="2" s="1"/>
  <c r="T144" i="2"/>
  <c r="U163" i="2"/>
  <c r="K179" i="2"/>
  <c r="M191" i="2"/>
  <c r="I205" i="2"/>
  <c r="N224" i="2"/>
  <c r="I230" i="2"/>
  <c r="M231" i="2"/>
  <c r="T231" i="2"/>
  <c r="T254" i="2"/>
  <c r="U260" i="2"/>
  <c r="M285" i="2"/>
  <c r="T285" i="2"/>
  <c r="T323" i="2"/>
  <c r="N19" i="3"/>
  <c r="U19" i="3"/>
  <c r="T54" i="3"/>
  <c r="K58" i="3"/>
  <c r="M63" i="3"/>
  <c r="I78" i="3"/>
  <c r="N112" i="3"/>
  <c r="N150" i="3"/>
  <c r="G163" i="3"/>
  <c r="U185" i="3"/>
  <c r="T205" i="3"/>
  <c r="G231" i="3"/>
  <c r="G260" i="3"/>
  <c r="U267" i="3"/>
  <c r="N298" i="3"/>
  <c r="T303" i="3"/>
  <c r="I337" i="3"/>
  <c r="G19" i="4"/>
  <c r="K27" i="4"/>
  <c r="T35" i="4"/>
  <c r="K53" i="4"/>
  <c r="T54" i="4"/>
  <c r="T78" i="4"/>
  <c r="T91" i="4"/>
  <c r="N101" i="4"/>
  <c r="O101" i="4" s="1"/>
  <c r="I106" i="4"/>
  <c r="N126" i="4"/>
  <c r="O126" i="4" s="1"/>
  <c r="T126" i="4"/>
  <c r="M132" i="4"/>
  <c r="I137" i="4"/>
  <c r="G150" i="4"/>
  <c r="T150" i="4"/>
  <c r="T157" i="4"/>
  <c r="U169" i="4"/>
  <c r="I191" i="4"/>
  <c r="T205" i="4"/>
  <c r="M254" i="4"/>
  <c r="T254" i="4"/>
  <c r="K299" i="4"/>
  <c r="N303" i="4"/>
  <c r="O303" i="4" s="1"/>
  <c r="O19" i="5"/>
  <c r="I40" i="5"/>
  <c r="N63" i="5"/>
  <c r="O63" i="5" s="1"/>
  <c r="N78" i="5"/>
  <c r="O78" i="5" s="1"/>
  <c r="T91" i="5"/>
  <c r="K96" i="5"/>
  <c r="I121" i="5"/>
  <c r="N126" i="5"/>
  <c r="U157" i="5"/>
  <c r="N191" i="5"/>
  <c r="N298" i="5"/>
  <c r="O298" i="5" s="1"/>
  <c r="T323" i="5"/>
  <c r="T339" i="5"/>
  <c r="G10" i="6"/>
  <c r="U70" i="6"/>
  <c r="U84" i="6"/>
  <c r="M121" i="6"/>
  <c r="G126" i="6"/>
  <c r="M58" i="7"/>
  <c r="O58" i="7"/>
  <c r="K78" i="7"/>
  <c r="M78" i="7"/>
  <c r="G170" i="7"/>
  <c r="I185" i="7"/>
  <c r="G185" i="7"/>
  <c r="G204" i="7"/>
  <c r="I230" i="7"/>
  <c r="G230" i="7"/>
  <c r="K78" i="8"/>
  <c r="M78" i="8"/>
  <c r="O137" i="9"/>
  <c r="K137" i="9"/>
  <c r="N70" i="2"/>
  <c r="O70" i="2" s="1"/>
  <c r="T70" i="2"/>
  <c r="U85" i="2"/>
  <c r="M91" i="2"/>
  <c r="T96" i="2"/>
  <c r="M102" i="2"/>
  <c r="U137" i="2"/>
  <c r="I157" i="2"/>
  <c r="G216" i="2"/>
  <c r="I231" i="2"/>
  <c r="N254" i="2"/>
  <c r="O254" i="2" s="1"/>
  <c r="K267" i="2"/>
  <c r="K275" i="2"/>
  <c r="I285" i="2"/>
  <c r="I292" i="2"/>
  <c r="N298" i="2"/>
  <c r="U310" i="2"/>
  <c r="K317" i="2"/>
  <c r="G35" i="3"/>
  <c r="N47" i="3"/>
  <c r="O47" i="3" s="1"/>
  <c r="I70" i="3"/>
  <c r="N84" i="3"/>
  <c r="K85" i="3"/>
  <c r="N91" i="3"/>
  <c r="O91" i="3" s="1"/>
  <c r="N126" i="3"/>
  <c r="U163" i="3"/>
  <c r="N169" i="3"/>
  <c r="U170" i="3"/>
  <c r="N179" i="3"/>
  <c r="G198" i="3"/>
  <c r="U224" i="3"/>
  <c r="U231" i="3"/>
  <c r="N240" i="3"/>
  <c r="U247" i="3"/>
  <c r="N260" i="3"/>
  <c r="T260" i="3"/>
  <c r="M310" i="3"/>
  <c r="N332" i="3"/>
  <c r="K337" i="3"/>
  <c r="M338" i="3"/>
  <c r="N10" i="4"/>
  <c r="O10" i="4" s="1"/>
  <c r="I27" i="4"/>
  <c r="K40" i="4"/>
  <c r="N47" i="4"/>
  <c r="I53" i="4"/>
  <c r="K58" i="4"/>
  <c r="N63" i="4"/>
  <c r="T63" i="4"/>
  <c r="I70" i="4"/>
  <c r="K84" i="4"/>
  <c r="N85" i="4"/>
  <c r="G96" i="4"/>
  <c r="N106" i="4"/>
  <c r="O106" i="4" s="1"/>
  <c r="M121" i="4"/>
  <c r="U121" i="4"/>
  <c r="G132" i="4"/>
  <c r="T132" i="4"/>
  <c r="N144" i="4"/>
  <c r="O144" i="4" s="1"/>
  <c r="G163" i="4"/>
  <c r="M169" i="4"/>
  <c r="T169" i="4"/>
  <c r="U179" i="4"/>
  <c r="T198" i="4"/>
  <c r="I216" i="4"/>
  <c r="T216" i="4"/>
  <c r="N231" i="4"/>
  <c r="O231" i="4" s="1"/>
  <c r="I260" i="4"/>
  <c r="T260" i="4"/>
  <c r="N267" i="4"/>
  <c r="K303" i="4"/>
  <c r="K323" i="4"/>
  <c r="M332" i="4"/>
  <c r="M337" i="4"/>
  <c r="K339" i="4"/>
  <c r="M10" i="5"/>
  <c r="M27" i="5"/>
  <c r="T40" i="5"/>
  <c r="U53" i="5"/>
  <c r="M96" i="5"/>
  <c r="U102" i="5"/>
  <c r="T106" i="5"/>
  <c r="K112" i="5"/>
  <c r="N121" i="5"/>
  <c r="G132" i="5"/>
  <c r="U137" i="5"/>
  <c r="K163" i="5"/>
  <c r="K169" i="5"/>
  <c r="U170" i="5"/>
  <c r="M185" i="5"/>
  <c r="N198" i="5"/>
  <c r="O198" i="5" s="1"/>
  <c r="M224" i="5"/>
  <c r="G230" i="5"/>
  <c r="G285" i="5"/>
  <c r="U338" i="5"/>
  <c r="N78" i="6"/>
  <c r="G78" i="6"/>
  <c r="G84" i="6"/>
  <c r="I84" i="6"/>
  <c r="N112" i="6"/>
  <c r="U179" i="6"/>
  <c r="G101" i="7"/>
  <c r="M150" i="7"/>
  <c r="K150" i="7"/>
  <c r="I163" i="7"/>
  <c r="G163" i="7"/>
  <c r="N260" i="7"/>
  <c r="M267" i="7"/>
  <c r="K267" i="7"/>
  <c r="I63" i="9"/>
  <c r="G63" i="9"/>
  <c r="N91" i="2"/>
  <c r="O91" i="2" s="1"/>
  <c r="T91" i="2"/>
  <c r="N96" i="2"/>
  <c r="O96" i="2" s="1"/>
  <c r="N102" i="2"/>
  <c r="O102" i="2" s="1"/>
  <c r="T102" i="2"/>
  <c r="N121" i="2"/>
  <c r="M157" i="2"/>
  <c r="U179" i="2"/>
  <c r="U185" i="2"/>
  <c r="T204" i="2"/>
  <c r="M240" i="2"/>
  <c r="I254" i="2"/>
  <c r="K259" i="2"/>
  <c r="G260" i="2"/>
  <c r="N267" i="2"/>
  <c r="M292" i="2"/>
  <c r="T299" i="2"/>
  <c r="U303" i="2"/>
  <c r="N317" i="2"/>
  <c r="M332" i="2"/>
  <c r="N10" i="3"/>
  <c r="I27" i="3"/>
  <c r="I54" i="3"/>
  <c r="K70" i="3"/>
  <c r="N101" i="3"/>
  <c r="O101" i="3" s="1"/>
  <c r="T101" i="3"/>
  <c r="N106" i="3"/>
  <c r="N144" i="3"/>
  <c r="U191" i="3"/>
  <c r="I205" i="3"/>
  <c r="N216" i="3"/>
  <c r="O216" i="3" s="1"/>
  <c r="T216" i="3"/>
  <c r="N230" i="3"/>
  <c r="I260" i="3"/>
  <c r="N292" i="3"/>
  <c r="I303" i="3"/>
  <c r="N310" i="3"/>
  <c r="O310" i="3" s="1"/>
  <c r="T310" i="3"/>
  <c r="N338" i="3"/>
  <c r="O338" i="3" s="1"/>
  <c r="U339" i="3"/>
  <c r="T10" i="4"/>
  <c r="M27" i="4"/>
  <c r="I35" i="4"/>
  <c r="T47" i="4"/>
  <c r="M53" i="4"/>
  <c r="I54" i="4"/>
  <c r="M70" i="4"/>
  <c r="I78" i="4"/>
  <c r="O96" i="4"/>
  <c r="T96" i="4"/>
  <c r="G106" i="4"/>
  <c r="N121" i="4"/>
  <c r="O121" i="4" s="1"/>
  <c r="T144" i="4"/>
  <c r="K163" i="4"/>
  <c r="G169" i="4"/>
  <c r="U170" i="4"/>
  <c r="G179" i="4"/>
  <c r="N185" i="4"/>
  <c r="O185" i="4" s="1"/>
  <c r="G191" i="4"/>
  <c r="T191" i="4"/>
  <c r="G204" i="4"/>
  <c r="K254" i="4"/>
  <c r="I275" i="4"/>
  <c r="T275" i="4"/>
  <c r="U285" i="4"/>
  <c r="I292" i="4"/>
  <c r="T292" i="4"/>
  <c r="N298" i="4"/>
  <c r="U299" i="4"/>
  <c r="I310" i="4"/>
  <c r="T310" i="4"/>
  <c r="N332" i="4"/>
  <c r="O332" i="4" s="1"/>
  <c r="G338" i="4"/>
  <c r="N10" i="5"/>
  <c r="O10" i="5" s="1"/>
  <c r="N27" i="5"/>
  <c r="O27" i="5" s="1"/>
  <c r="G40" i="5"/>
  <c r="K58" i="5"/>
  <c r="G70" i="5"/>
  <c r="U78" i="5"/>
  <c r="K84" i="5"/>
  <c r="T85" i="5"/>
  <c r="I106" i="5"/>
  <c r="G121" i="5"/>
  <c r="N144" i="5"/>
  <c r="T157" i="5"/>
  <c r="N169" i="5"/>
  <c r="G185" i="5"/>
  <c r="G198" i="5"/>
  <c r="T204" i="5"/>
  <c r="U205" i="5"/>
  <c r="T230" i="5"/>
  <c r="N240" i="5"/>
  <c r="I247" i="5"/>
  <c r="T254" i="5"/>
  <c r="K259" i="5"/>
  <c r="K260" i="5"/>
  <c r="G275" i="5"/>
  <c r="T285" i="5"/>
  <c r="M303" i="5"/>
  <c r="K303" i="5"/>
  <c r="T317" i="5"/>
  <c r="M332" i="5"/>
  <c r="T332" i="5"/>
  <c r="K19" i="6"/>
  <c r="N27" i="6"/>
  <c r="O27" i="6" s="1"/>
  <c r="U58" i="6"/>
  <c r="K96" i="6"/>
  <c r="T144" i="6"/>
  <c r="U170" i="6"/>
  <c r="I40" i="7"/>
  <c r="G40" i="7"/>
  <c r="K198" i="7"/>
  <c r="G275" i="7"/>
  <c r="I275" i="7"/>
  <c r="M317" i="7"/>
  <c r="K317" i="7"/>
  <c r="U126" i="2"/>
  <c r="K144" i="2"/>
  <c r="U205" i="2"/>
  <c r="N247" i="2"/>
  <c r="N292" i="2"/>
  <c r="O292" i="2" s="1"/>
  <c r="I310" i="2"/>
  <c r="K323" i="2"/>
  <c r="N58" i="3"/>
  <c r="N70" i="3"/>
  <c r="O70" i="3" s="1"/>
  <c r="M96" i="3"/>
  <c r="I101" i="3"/>
  <c r="I157" i="3"/>
  <c r="T185" i="3"/>
  <c r="I216" i="3"/>
  <c r="O224" i="3"/>
  <c r="M267" i="3"/>
  <c r="I310" i="3"/>
  <c r="O317" i="3"/>
  <c r="U40" i="4"/>
  <c r="U58" i="4"/>
  <c r="U84" i="4"/>
  <c r="N96" i="4"/>
  <c r="K102" i="4"/>
  <c r="T121" i="4"/>
  <c r="T163" i="4"/>
  <c r="T179" i="4"/>
  <c r="I185" i="4"/>
  <c r="U230" i="4"/>
  <c r="I299" i="4"/>
  <c r="M310" i="4"/>
  <c r="I27" i="5"/>
  <c r="I157" i="5"/>
  <c r="I267" i="5"/>
  <c r="G267" i="5"/>
  <c r="M205" i="6"/>
  <c r="K205" i="6"/>
  <c r="M310" i="2"/>
  <c r="K47" i="3"/>
  <c r="N259" i="3"/>
  <c r="N40" i="4"/>
  <c r="O40" i="4" s="1"/>
  <c r="N58" i="4"/>
  <c r="O58" i="4" s="1"/>
  <c r="N84" i="4"/>
  <c r="O84" i="4" s="1"/>
  <c r="I91" i="4"/>
  <c r="N102" i="4"/>
  <c r="I157" i="4"/>
  <c r="M299" i="4"/>
  <c r="K40" i="5"/>
  <c r="O53" i="5"/>
  <c r="N112" i="5"/>
  <c r="O112" i="5" s="1"/>
  <c r="U163" i="5"/>
  <c r="I170" i="5"/>
  <c r="M267" i="5"/>
  <c r="G317" i="5"/>
  <c r="N54" i="6"/>
  <c r="O54" i="6" s="1"/>
  <c r="G54" i="6"/>
  <c r="G58" i="6"/>
  <c r="I58" i="6"/>
  <c r="G169" i="6"/>
  <c r="I169" i="6"/>
  <c r="O112" i="7"/>
  <c r="I216" i="7"/>
  <c r="T78" i="2"/>
  <c r="M85" i="2"/>
  <c r="U102" i="2"/>
  <c r="M106" i="2"/>
  <c r="N112" i="2"/>
  <c r="T112" i="2"/>
  <c r="U144" i="2"/>
  <c r="K150" i="2"/>
  <c r="U157" i="2"/>
  <c r="N169" i="2"/>
  <c r="O169" i="2" s="1"/>
  <c r="G185" i="2"/>
  <c r="N198" i="2"/>
  <c r="M205" i="2"/>
  <c r="T205" i="2"/>
  <c r="U231" i="2"/>
  <c r="I275" i="2"/>
  <c r="T275" i="2"/>
  <c r="U285" i="2"/>
  <c r="G303" i="2"/>
  <c r="N310" i="2"/>
  <c r="O310" i="2" s="1"/>
  <c r="K332" i="2"/>
  <c r="N338" i="2"/>
  <c r="T85" i="3"/>
  <c r="G102" i="3"/>
  <c r="T102" i="3"/>
  <c r="N157" i="3"/>
  <c r="O157" i="3" s="1"/>
  <c r="T163" i="3"/>
  <c r="T170" i="3"/>
  <c r="G185" i="3"/>
  <c r="N191" i="3"/>
  <c r="T191" i="3"/>
  <c r="N204" i="3"/>
  <c r="O204" i="3" s="1"/>
  <c r="T231" i="3"/>
  <c r="T247" i="3"/>
  <c r="O298" i="3"/>
  <c r="K299" i="3"/>
  <c r="N337" i="3"/>
  <c r="O337" i="3" s="1"/>
  <c r="K339" i="3"/>
  <c r="G40" i="4"/>
  <c r="T40" i="4"/>
  <c r="G58" i="4"/>
  <c r="T58" i="4"/>
  <c r="G84" i="4"/>
  <c r="T84" i="4"/>
  <c r="M91" i="4"/>
  <c r="G102" i="4"/>
  <c r="O112" i="4"/>
  <c r="T112" i="4"/>
  <c r="N137" i="4"/>
  <c r="O137" i="4" s="1"/>
  <c r="M157" i="4"/>
  <c r="N170" i="4"/>
  <c r="T230" i="4"/>
  <c r="U231" i="4"/>
  <c r="U267" i="4"/>
  <c r="I323" i="4"/>
  <c r="I339" i="4"/>
  <c r="U10" i="5"/>
  <c r="K27" i="5"/>
  <c r="N35" i="5"/>
  <c r="N53" i="5"/>
  <c r="G91" i="5"/>
  <c r="G112" i="5"/>
  <c r="T112" i="5"/>
  <c r="M137" i="5"/>
  <c r="G163" i="5"/>
  <c r="T170" i="5"/>
  <c r="G179" i="5"/>
  <c r="G205" i="5"/>
  <c r="N205" i="5"/>
  <c r="O205" i="5" s="1"/>
  <c r="U224" i="5"/>
  <c r="G231" i="5"/>
  <c r="U259" i="5"/>
  <c r="N267" i="5"/>
  <c r="O267" i="5" s="1"/>
  <c r="I298" i="5"/>
  <c r="G298" i="5"/>
  <c r="K310" i="5"/>
  <c r="U339" i="5"/>
  <c r="N102" i="6"/>
  <c r="O102" i="6" s="1"/>
  <c r="U112" i="6"/>
  <c r="I144" i="6"/>
  <c r="N144" i="6"/>
  <c r="O144" i="6" s="1"/>
  <c r="U198" i="6"/>
  <c r="I338" i="5"/>
  <c r="K27" i="6"/>
  <c r="N35" i="6"/>
  <c r="O35" i="6" s="1"/>
  <c r="G53" i="6"/>
  <c r="O58" i="6"/>
  <c r="T63" i="6"/>
  <c r="O84" i="6"/>
  <c r="T85" i="6"/>
  <c r="G102" i="6"/>
  <c r="I112" i="6"/>
  <c r="N150" i="6"/>
  <c r="M169" i="6"/>
  <c r="N204" i="6"/>
  <c r="O204" i="6" s="1"/>
  <c r="I230" i="6"/>
  <c r="T230" i="6"/>
  <c r="I240" i="6"/>
  <c r="I259" i="6"/>
  <c r="M260" i="6"/>
  <c r="I267" i="6"/>
  <c r="I303" i="6"/>
  <c r="N317" i="6"/>
  <c r="M332" i="6"/>
  <c r="N337" i="6"/>
  <c r="I35" i="7"/>
  <c r="N54" i="7"/>
  <c r="O54" i="7" s="1"/>
  <c r="N78" i="7"/>
  <c r="K84" i="7"/>
  <c r="I96" i="7"/>
  <c r="N112" i="7"/>
  <c r="T112" i="7"/>
  <c r="M121" i="7"/>
  <c r="T121" i="7"/>
  <c r="N137" i="7"/>
  <c r="O137" i="7" s="1"/>
  <c r="N150" i="7"/>
  <c r="N216" i="7"/>
  <c r="K230" i="7"/>
  <c r="G254" i="7"/>
  <c r="T267" i="7"/>
  <c r="I53" i="8"/>
  <c r="G53" i="8"/>
  <c r="M47" i="9"/>
  <c r="K47" i="9"/>
  <c r="U204" i="5"/>
  <c r="I230" i="5"/>
  <c r="M231" i="5"/>
  <c r="U231" i="5"/>
  <c r="N260" i="5"/>
  <c r="G303" i="5"/>
  <c r="T303" i="5"/>
  <c r="U310" i="5"/>
  <c r="I317" i="5"/>
  <c r="N323" i="5"/>
  <c r="N338" i="5"/>
  <c r="O338" i="5" s="1"/>
  <c r="N47" i="6"/>
  <c r="O47" i="6" s="1"/>
  <c r="K70" i="6"/>
  <c r="I78" i="6"/>
  <c r="K91" i="6"/>
  <c r="N101" i="6"/>
  <c r="T101" i="6"/>
  <c r="N121" i="6"/>
  <c r="O121" i="6" s="1"/>
  <c r="G185" i="6"/>
  <c r="U204" i="6"/>
  <c r="N205" i="6"/>
  <c r="O205" i="6" s="1"/>
  <c r="U216" i="6"/>
  <c r="K224" i="6"/>
  <c r="N230" i="6"/>
  <c r="G231" i="6"/>
  <c r="N267" i="6"/>
  <c r="I275" i="6"/>
  <c r="T275" i="6"/>
  <c r="U299" i="6"/>
  <c r="M310" i="6"/>
  <c r="U339" i="6"/>
  <c r="I54" i="7"/>
  <c r="N58" i="7"/>
  <c r="N70" i="7"/>
  <c r="O70" i="7" s="1"/>
  <c r="G85" i="7"/>
  <c r="N106" i="7"/>
  <c r="O106" i="7" s="1"/>
  <c r="N132" i="7"/>
  <c r="O132" i="7" s="1"/>
  <c r="T163" i="7"/>
  <c r="N198" i="7"/>
  <c r="O198" i="7" s="1"/>
  <c r="M247" i="7"/>
  <c r="K275" i="7"/>
  <c r="N299" i="7"/>
  <c r="O299" i="7" s="1"/>
  <c r="N310" i="7"/>
  <c r="T338" i="7"/>
  <c r="I205" i="9"/>
  <c r="G205" i="9"/>
  <c r="N70" i="6"/>
  <c r="T70" i="6"/>
  <c r="N91" i="6"/>
  <c r="T91" i="6"/>
  <c r="I96" i="6"/>
  <c r="T179" i="6"/>
  <c r="T185" i="6"/>
  <c r="N224" i="6"/>
  <c r="O224" i="6" s="1"/>
  <c r="T231" i="6"/>
  <c r="U240" i="6"/>
  <c r="U254" i="6"/>
  <c r="U259" i="6"/>
  <c r="N285" i="6"/>
  <c r="O285" i="6" s="1"/>
  <c r="N292" i="6"/>
  <c r="N298" i="6"/>
  <c r="O298" i="6" s="1"/>
  <c r="U303" i="6"/>
  <c r="N310" i="6"/>
  <c r="U323" i="6"/>
  <c r="N338" i="6"/>
  <c r="O338" i="6" s="1"/>
  <c r="U35" i="7"/>
  <c r="N53" i="7"/>
  <c r="T53" i="7"/>
  <c r="O84" i="7"/>
  <c r="I121" i="7"/>
  <c r="I179" i="7"/>
  <c r="T198" i="7"/>
  <c r="T205" i="7"/>
  <c r="N247" i="7"/>
  <c r="O247" i="7" s="1"/>
  <c r="T259" i="7"/>
  <c r="N275" i="7"/>
  <c r="N35" i="8"/>
  <c r="M157" i="8"/>
  <c r="O157" i="8"/>
  <c r="K157" i="8"/>
  <c r="M216" i="6"/>
  <c r="I299" i="6"/>
  <c r="I339" i="6"/>
  <c r="I27" i="7"/>
  <c r="I47" i="7"/>
  <c r="N84" i="7"/>
  <c r="K96" i="7"/>
  <c r="N144" i="7"/>
  <c r="N205" i="7"/>
  <c r="O205" i="7" s="1"/>
  <c r="N259" i="7"/>
  <c r="O259" i="7" s="1"/>
  <c r="M40" i="8"/>
  <c r="K40" i="8"/>
  <c r="N96" i="8"/>
  <c r="G96" i="8"/>
  <c r="M102" i="8"/>
  <c r="K102" i="8"/>
  <c r="I106" i="8"/>
  <c r="U150" i="9"/>
  <c r="K150" i="9"/>
  <c r="K254" i="9"/>
  <c r="T54" i="6"/>
  <c r="M63" i="6"/>
  <c r="T78" i="6"/>
  <c r="M85" i="6"/>
  <c r="N96" i="6"/>
  <c r="O96" i="6" s="1"/>
  <c r="G112" i="6"/>
  <c r="I126" i="6"/>
  <c r="N170" i="6"/>
  <c r="O170" i="6" s="1"/>
  <c r="N179" i="6"/>
  <c r="O179" i="6" s="1"/>
  <c r="N198" i="6"/>
  <c r="G216" i="6"/>
  <c r="U224" i="6"/>
  <c r="G240" i="6"/>
  <c r="G259" i="6"/>
  <c r="U260" i="6"/>
  <c r="U332" i="6"/>
  <c r="M10" i="7"/>
  <c r="M27" i="7"/>
  <c r="U54" i="7"/>
  <c r="K63" i="7"/>
  <c r="G84" i="7"/>
  <c r="M91" i="7"/>
  <c r="N96" i="7"/>
  <c r="G102" i="7"/>
  <c r="G126" i="7"/>
  <c r="N179" i="7"/>
  <c r="O179" i="7" s="1"/>
  <c r="I204" i="7"/>
  <c r="G205" i="7"/>
  <c r="O224" i="7"/>
  <c r="G240" i="7"/>
  <c r="G259" i="7"/>
  <c r="G260" i="7"/>
  <c r="U275" i="7"/>
  <c r="N292" i="7"/>
  <c r="O292" i="7" s="1"/>
  <c r="G303" i="7"/>
  <c r="N179" i="8"/>
  <c r="O179" i="8" s="1"/>
  <c r="G179" i="8"/>
  <c r="M101" i="9"/>
  <c r="K101" i="9"/>
  <c r="N204" i="5"/>
  <c r="U254" i="5"/>
  <c r="T259" i="5"/>
  <c r="M285" i="5"/>
  <c r="G299" i="5"/>
  <c r="T299" i="5"/>
  <c r="N310" i="5"/>
  <c r="O310" i="5" s="1"/>
  <c r="U323" i="5"/>
  <c r="K337" i="5"/>
  <c r="T19" i="6"/>
  <c r="I35" i="6"/>
  <c r="K53" i="6"/>
  <c r="N63" i="6"/>
  <c r="O63" i="6" s="1"/>
  <c r="N85" i="6"/>
  <c r="O85" i="6" s="1"/>
  <c r="G96" i="6"/>
  <c r="T96" i="6"/>
  <c r="M102" i="6"/>
  <c r="U102" i="6"/>
  <c r="O112" i="6"/>
  <c r="T112" i="6"/>
  <c r="T126" i="6"/>
  <c r="I150" i="6"/>
  <c r="N163" i="6"/>
  <c r="U169" i="6"/>
  <c r="M191" i="6"/>
  <c r="I204" i="6"/>
  <c r="T204" i="6"/>
  <c r="K247" i="6"/>
  <c r="N299" i="6"/>
  <c r="I317" i="6"/>
  <c r="O323" i="6"/>
  <c r="I337" i="6"/>
  <c r="N339" i="6"/>
  <c r="G10" i="7"/>
  <c r="T10" i="7"/>
  <c r="N27" i="7"/>
  <c r="O27" i="7" s="1"/>
  <c r="N35" i="7"/>
  <c r="O35" i="7" s="1"/>
  <c r="N47" i="7"/>
  <c r="N63" i="7"/>
  <c r="I84" i="7"/>
  <c r="N91" i="7"/>
  <c r="O91" i="7" s="1"/>
  <c r="O101" i="7"/>
  <c r="T126" i="7"/>
  <c r="I144" i="7"/>
  <c r="N157" i="7"/>
  <c r="O157" i="7" s="1"/>
  <c r="N169" i="7"/>
  <c r="G179" i="7"/>
  <c r="G216" i="7"/>
  <c r="T224" i="7"/>
  <c r="N231" i="7"/>
  <c r="O231" i="7" s="1"/>
  <c r="O240" i="7"/>
  <c r="O260" i="7"/>
  <c r="I267" i="7"/>
  <c r="M298" i="7"/>
  <c r="U299" i="7"/>
  <c r="I303" i="7"/>
  <c r="U310" i="7"/>
  <c r="I27" i="8"/>
  <c r="G27" i="8"/>
  <c r="N91" i="8"/>
  <c r="O91" i="8" s="1"/>
  <c r="N106" i="8"/>
  <c r="O106" i="8" s="1"/>
  <c r="G106" i="8"/>
  <c r="U96" i="9"/>
  <c r="K96" i="9"/>
  <c r="N54" i="8"/>
  <c r="N285" i="8"/>
  <c r="O285" i="8" s="1"/>
  <c r="O323" i="8"/>
  <c r="T35" i="9"/>
  <c r="O47" i="9"/>
  <c r="M63" i="9"/>
  <c r="N70" i="9"/>
  <c r="O70" i="9" s="1"/>
  <c r="N101" i="9"/>
  <c r="O101" i="9" s="1"/>
  <c r="T101" i="9"/>
  <c r="N132" i="9"/>
  <c r="O132" i="9" s="1"/>
  <c r="T137" i="9"/>
  <c r="T157" i="9"/>
  <c r="N169" i="9"/>
  <c r="O169" i="9" s="1"/>
  <c r="N298" i="9"/>
  <c r="U150" i="8"/>
  <c r="U170" i="8"/>
  <c r="O247" i="8"/>
  <c r="G260" i="8"/>
  <c r="O112" i="9"/>
  <c r="G299" i="9"/>
  <c r="I299" i="9"/>
  <c r="U323" i="9"/>
  <c r="I247" i="11"/>
  <c r="G247" i="11"/>
  <c r="G299" i="7"/>
  <c r="I317" i="7"/>
  <c r="I323" i="7"/>
  <c r="K332" i="7"/>
  <c r="N338" i="7"/>
  <c r="I339" i="7"/>
  <c r="T339" i="7"/>
  <c r="I10" i="8"/>
  <c r="U19" i="8"/>
  <c r="N40" i="8"/>
  <c r="O40" i="8" s="1"/>
  <c r="T40" i="8"/>
  <c r="K63" i="8"/>
  <c r="I70" i="8"/>
  <c r="K101" i="8"/>
  <c r="N102" i="8"/>
  <c r="K132" i="8"/>
  <c r="I144" i="8"/>
  <c r="T144" i="8"/>
  <c r="K179" i="8"/>
  <c r="N185" i="8"/>
  <c r="I198" i="8"/>
  <c r="O204" i="8"/>
  <c r="N205" i="8"/>
  <c r="O230" i="8"/>
  <c r="K240" i="8"/>
  <c r="N247" i="8"/>
  <c r="O267" i="8"/>
  <c r="N303" i="8"/>
  <c r="U310" i="8"/>
  <c r="O338" i="8"/>
  <c r="O27" i="9"/>
  <c r="U40" i="9"/>
  <c r="N54" i="9"/>
  <c r="O54" i="9" s="1"/>
  <c r="I91" i="9"/>
  <c r="O106" i="9"/>
  <c r="N112" i="9"/>
  <c r="T112" i="9"/>
  <c r="N126" i="9"/>
  <c r="O126" i="9" s="1"/>
  <c r="U144" i="9"/>
  <c r="U163" i="9"/>
  <c r="M170" i="9"/>
  <c r="N185" i="9"/>
  <c r="O185" i="9" s="1"/>
  <c r="K191" i="9"/>
  <c r="O224" i="9"/>
  <c r="K224" i="9"/>
  <c r="I254" i="9"/>
  <c r="N285" i="9"/>
  <c r="O285" i="9" s="1"/>
  <c r="K299" i="9"/>
  <c r="T58" i="10"/>
  <c r="G78" i="10"/>
  <c r="T170" i="10"/>
  <c r="I260" i="10"/>
  <c r="K85" i="11"/>
  <c r="U337" i="7"/>
  <c r="M10" i="8"/>
  <c r="N53" i="8"/>
  <c r="M144" i="8"/>
  <c r="N299" i="8"/>
  <c r="K337" i="8"/>
  <c r="I339" i="8"/>
  <c r="U339" i="8"/>
  <c r="M40" i="9"/>
  <c r="U58" i="9"/>
  <c r="G126" i="9"/>
  <c r="M144" i="9"/>
  <c r="M163" i="9"/>
  <c r="G185" i="9"/>
  <c r="U204" i="9"/>
  <c r="U231" i="9"/>
  <c r="U275" i="9"/>
  <c r="G285" i="9"/>
  <c r="I102" i="10"/>
  <c r="G102" i="10"/>
  <c r="M126" i="11"/>
  <c r="O126" i="11"/>
  <c r="K126" i="11"/>
  <c r="O310" i="7"/>
  <c r="N317" i="7"/>
  <c r="O317" i="7" s="1"/>
  <c r="T317" i="7"/>
  <c r="N323" i="7"/>
  <c r="O323" i="7" s="1"/>
  <c r="N339" i="7"/>
  <c r="N10" i="8"/>
  <c r="O10" i="8" s="1"/>
  <c r="T10" i="8"/>
  <c r="T47" i="8"/>
  <c r="I54" i="8"/>
  <c r="U54" i="8"/>
  <c r="N58" i="8"/>
  <c r="O58" i="8" s="1"/>
  <c r="N70" i="8"/>
  <c r="O70" i="8" s="1"/>
  <c r="U91" i="8"/>
  <c r="O132" i="8"/>
  <c r="N163" i="8"/>
  <c r="U191" i="8"/>
  <c r="N204" i="8"/>
  <c r="M216" i="8"/>
  <c r="G230" i="8"/>
  <c r="O240" i="8"/>
  <c r="I247" i="8"/>
  <c r="I267" i="8"/>
  <c r="M275" i="8"/>
  <c r="I298" i="8"/>
  <c r="O299" i="8"/>
  <c r="I310" i="8"/>
  <c r="I338" i="8"/>
  <c r="M19" i="9"/>
  <c r="U19" i="9"/>
  <c r="N40" i="9"/>
  <c r="T40" i="9"/>
  <c r="I53" i="9"/>
  <c r="U54" i="9"/>
  <c r="O78" i="9"/>
  <c r="M85" i="9"/>
  <c r="N91" i="9"/>
  <c r="O91" i="9" s="1"/>
  <c r="N96" i="9"/>
  <c r="T96" i="9"/>
  <c r="N102" i="9"/>
  <c r="O102" i="9" s="1"/>
  <c r="I112" i="9"/>
  <c r="U121" i="9"/>
  <c r="N144" i="9"/>
  <c r="T144" i="9"/>
  <c r="N163" i="9"/>
  <c r="O163" i="9" s="1"/>
  <c r="T163" i="9"/>
  <c r="U179" i="9"/>
  <c r="K205" i="9"/>
  <c r="I231" i="9"/>
  <c r="N240" i="9"/>
  <c r="N247" i="9"/>
  <c r="O247" i="9" s="1"/>
  <c r="I317" i="9"/>
  <c r="M112" i="10"/>
  <c r="K112" i="10"/>
  <c r="N260" i="10"/>
  <c r="O260" i="10" s="1"/>
  <c r="G337" i="7"/>
  <c r="K27" i="8"/>
  <c r="K53" i="8"/>
  <c r="K54" i="8"/>
  <c r="N84" i="8"/>
  <c r="I91" i="8"/>
  <c r="I96" i="8"/>
  <c r="N170" i="8"/>
  <c r="I179" i="8"/>
  <c r="M185" i="8"/>
  <c r="M191" i="8"/>
  <c r="U198" i="8"/>
  <c r="G216" i="8"/>
  <c r="G224" i="8"/>
  <c r="N259" i="8"/>
  <c r="U299" i="8"/>
  <c r="M310" i="8"/>
  <c r="G317" i="8"/>
  <c r="K323" i="8"/>
  <c r="N332" i="8"/>
  <c r="N339" i="8"/>
  <c r="O339" i="8" s="1"/>
  <c r="K10" i="9"/>
  <c r="N19" i="9"/>
  <c r="O19" i="9" s="1"/>
  <c r="K54" i="9"/>
  <c r="N58" i="9"/>
  <c r="N78" i="9"/>
  <c r="K84" i="9"/>
  <c r="N85" i="9"/>
  <c r="O85" i="9" s="1"/>
  <c r="U112" i="9"/>
  <c r="M121" i="9"/>
  <c r="N150" i="9"/>
  <c r="O150" i="9" s="1"/>
  <c r="U169" i="9"/>
  <c r="N170" i="9"/>
  <c r="I179" i="9"/>
  <c r="N191" i="9"/>
  <c r="O191" i="9" s="1"/>
  <c r="I216" i="9"/>
  <c r="U224" i="9"/>
  <c r="K230" i="9"/>
  <c r="M231" i="9"/>
  <c r="K275" i="9"/>
  <c r="I58" i="11"/>
  <c r="U267" i="7"/>
  <c r="N285" i="7"/>
  <c r="O285" i="7" s="1"/>
  <c r="U298" i="7"/>
  <c r="I299" i="7"/>
  <c r="M303" i="7"/>
  <c r="T303" i="7"/>
  <c r="U317" i="7"/>
  <c r="K323" i="7"/>
  <c r="T332" i="7"/>
  <c r="M337" i="7"/>
  <c r="K339" i="7"/>
  <c r="T19" i="8"/>
  <c r="I78" i="8"/>
  <c r="G84" i="8"/>
  <c r="I101" i="8"/>
  <c r="T101" i="8"/>
  <c r="M106" i="8"/>
  <c r="N132" i="8"/>
  <c r="U137" i="8"/>
  <c r="K144" i="8"/>
  <c r="O169" i="8"/>
  <c r="I170" i="8"/>
  <c r="M179" i="8"/>
  <c r="G191" i="8"/>
  <c r="O224" i="8"/>
  <c r="N240" i="8"/>
  <c r="O254" i="8"/>
  <c r="G292" i="8"/>
  <c r="G310" i="8"/>
  <c r="I337" i="8"/>
  <c r="G339" i="8"/>
  <c r="N53" i="9"/>
  <c r="O53" i="9" s="1"/>
  <c r="K63" i="9"/>
  <c r="I70" i="9"/>
  <c r="U101" i="9"/>
  <c r="K112" i="9"/>
  <c r="N121" i="9"/>
  <c r="T121" i="9"/>
  <c r="I132" i="9"/>
  <c r="T179" i="9"/>
  <c r="N204" i="9"/>
  <c r="O204" i="9" s="1"/>
  <c r="T204" i="9"/>
  <c r="N231" i="9"/>
  <c r="O231" i="9" s="1"/>
  <c r="U247" i="9"/>
  <c r="I292" i="9"/>
  <c r="T292" i="9"/>
  <c r="I298" i="9"/>
  <c r="M85" i="10"/>
  <c r="U101" i="10"/>
  <c r="N216" i="9"/>
  <c r="N230" i="9"/>
  <c r="O230" i="9" s="1"/>
  <c r="N254" i="9"/>
  <c r="O254" i="9" s="1"/>
  <c r="K260" i="9"/>
  <c r="T267" i="9"/>
  <c r="M285" i="9"/>
  <c r="N292" i="9"/>
  <c r="T298" i="9"/>
  <c r="N303" i="9"/>
  <c r="O303" i="9" s="1"/>
  <c r="T303" i="9"/>
  <c r="I332" i="9"/>
  <c r="U19" i="10"/>
  <c r="G27" i="10"/>
  <c r="I47" i="10"/>
  <c r="G53" i="10"/>
  <c r="M78" i="10"/>
  <c r="U85" i="10"/>
  <c r="T96" i="10"/>
  <c r="M102" i="10"/>
  <c r="G112" i="10"/>
  <c r="I144" i="10"/>
  <c r="G163" i="10"/>
  <c r="K169" i="10"/>
  <c r="N170" i="10"/>
  <c r="O170" i="10" s="1"/>
  <c r="U179" i="10"/>
  <c r="N191" i="10"/>
  <c r="O191" i="10" s="1"/>
  <c r="U204" i="10"/>
  <c r="U240" i="10"/>
  <c r="G259" i="10"/>
  <c r="N292" i="10"/>
  <c r="O292" i="10" s="1"/>
  <c r="T299" i="10"/>
  <c r="U303" i="10"/>
  <c r="N323" i="10"/>
  <c r="G332" i="10"/>
  <c r="U338" i="10"/>
  <c r="O339" i="10"/>
  <c r="U10" i="11"/>
  <c r="I54" i="11"/>
  <c r="N78" i="11"/>
  <c r="O78" i="11" s="1"/>
  <c r="T106" i="11"/>
  <c r="N126" i="11"/>
  <c r="N137" i="11"/>
  <c r="I47" i="12"/>
  <c r="G47" i="12"/>
  <c r="M126" i="10"/>
  <c r="U150" i="10"/>
  <c r="U19" i="11"/>
  <c r="M198" i="11"/>
  <c r="K198" i="11"/>
  <c r="I224" i="11"/>
  <c r="G224" i="11"/>
  <c r="U191" i="12"/>
  <c r="N191" i="12"/>
  <c r="M19" i="10"/>
  <c r="M35" i="10"/>
  <c r="M54" i="10"/>
  <c r="O85" i="10"/>
  <c r="O126" i="10"/>
  <c r="U132" i="10"/>
  <c r="U216" i="10"/>
  <c r="K224" i="10"/>
  <c r="I230" i="10"/>
  <c r="K247" i="10"/>
  <c r="U285" i="10"/>
  <c r="M303" i="10"/>
  <c r="M27" i="11"/>
  <c r="N47" i="11"/>
  <c r="O47" i="11" s="1"/>
  <c r="T54" i="11"/>
  <c r="N70" i="11"/>
  <c r="U85" i="11"/>
  <c r="M112" i="11"/>
  <c r="K112" i="11"/>
  <c r="U121" i="11"/>
  <c r="M185" i="11"/>
  <c r="K185" i="11"/>
  <c r="K205" i="11"/>
  <c r="I96" i="12"/>
  <c r="G96" i="12"/>
  <c r="T231" i="12"/>
  <c r="I224" i="9"/>
  <c r="I240" i="9"/>
  <c r="I247" i="9"/>
  <c r="U259" i="9"/>
  <c r="U267" i="9"/>
  <c r="O275" i="9"/>
  <c r="T317" i="9"/>
  <c r="N323" i="9"/>
  <c r="U332" i="9"/>
  <c r="U338" i="9"/>
  <c r="N339" i="9"/>
  <c r="G10" i="10"/>
  <c r="N19" i="10"/>
  <c r="O19" i="10" s="1"/>
  <c r="G35" i="10"/>
  <c r="T35" i="10"/>
  <c r="U47" i="10"/>
  <c r="G54" i="10"/>
  <c r="T54" i="10"/>
  <c r="O63" i="10"/>
  <c r="G84" i="10"/>
  <c r="N91" i="10"/>
  <c r="T91" i="10"/>
  <c r="K106" i="10"/>
  <c r="G121" i="10"/>
  <c r="N157" i="10"/>
  <c r="N224" i="10"/>
  <c r="O224" i="10" s="1"/>
  <c r="N247" i="10"/>
  <c r="O247" i="10" s="1"/>
  <c r="N254" i="10"/>
  <c r="O254" i="10" s="1"/>
  <c r="U267" i="10"/>
  <c r="N275" i="10"/>
  <c r="O275" i="10" s="1"/>
  <c r="G285" i="10"/>
  <c r="U298" i="10"/>
  <c r="T303" i="10"/>
  <c r="N10" i="11"/>
  <c r="O10" i="11" s="1"/>
  <c r="T19" i="11"/>
  <c r="N35" i="11"/>
  <c r="O35" i="11" s="1"/>
  <c r="T35" i="11"/>
  <c r="G47" i="11"/>
  <c r="N63" i="11"/>
  <c r="I85" i="11"/>
  <c r="G101" i="11"/>
  <c r="N112" i="11"/>
  <c r="O112" i="11" s="1"/>
  <c r="M150" i="11"/>
  <c r="K150" i="11"/>
  <c r="U157" i="11"/>
  <c r="N169" i="11"/>
  <c r="U170" i="11"/>
  <c r="I204" i="11"/>
  <c r="I53" i="12"/>
  <c r="I102" i="12"/>
  <c r="G102" i="12"/>
  <c r="I169" i="12"/>
  <c r="T247" i="9"/>
  <c r="M259" i="9"/>
  <c r="N275" i="9"/>
  <c r="N299" i="9"/>
  <c r="K303" i="9"/>
  <c r="I310" i="9"/>
  <c r="N317" i="9"/>
  <c r="O317" i="9" s="1"/>
  <c r="I337" i="9"/>
  <c r="N101" i="10"/>
  <c r="O101" i="10" s="1"/>
  <c r="N106" i="10"/>
  <c r="T132" i="10"/>
  <c r="U144" i="10"/>
  <c r="K150" i="10"/>
  <c r="M169" i="10"/>
  <c r="T169" i="10"/>
  <c r="U170" i="10"/>
  <c r="I179" i="10"/>
  <c r="T179" i="10"/>
  <c r="N185" i="10"/>
  <c r="O185" i="10" s="1"/>
  <c r="I204" i="10"/>
  <c r="T204" i="10"/>
  <c r="T216" i="10"/>
  <c r="G230" i="10"/>
  <c r="U260" i="10"/>
  <c r="M285" i="10"/>
  <c r="U292" i="10"/>
  <c r="I310" i="10"/>
  <c r="T310" i="10"/>
  <c r="U323" i="10"/>
  <c r="K332" i="10"/>
  <c r="N19" i="11"/>
  <c r="O19" i="11" s="1"/>
  <c r="I27" i="11"/>
  <c r="G58" i="11"/>
  <c r="G63" i="11"/>
  <c r="I78" i="11"/>
  <c r="N150" i="11"/>
  <c r="T267" i="11"/>
  <c r="T275" i="11"/>
  <c r="N292" i="11"/>
  <c r="T298" i="11"/>
  <c r="N310" i="11"/>
  <c r="N323" i="11"/>
  <c r="M337" i="11"/>
  <c r="O337" i="11"/>
  <c r="G35" i="12"/>
  <c r="I19" i="10"/>
  <c r="G40" i="10"/>
  <c r="G58" i="10"/>
  <c r="I91" i="10"/>
  <c r="U102" i="10"/>
  <c r="N150" i="10"/>
  <c r="U254" i="10"/>
  <c r="U275" i="10"/>
  <c r="N285" i="10"/>
  <c r="O285" i="10" s="1"/>
  <c r="M310" i="10"/>
  <c r="I10" i="11"/>
  <c r="G40" i="11"/>
  <c r="K47" i="11"/>
  <c r="N53" i="11"/>
  <c r="N85" i="11"/>
  <c r="O85" i="11" s="1"/>
  <c r="M137" i="11"/>
  <c r="O137" i="11"/>
  <c r="I169" i="11"/>
  <c r="K191" i="12"/>
  <c r="T224" i="12"/>
  <c r="N310" i="9"/>
  <c r="U317" i="9"/>
  <c r="M332" i="9"/>
  <c r="N337" i="9"/>
  <c r="O337" i="9" s="1"/>
  <c r="K19" i="10"/>
  <c r="K35" i="10"/>
  <c r="N47" i="10"/>
  <c r="O47" i="10" s="1"/>
  <c r="K54" i="10"/>
  <c r="K85" i="10"/>
  <c r="M96" i="10"/>
  <c r="I101" i="10"/>
  <c r="I106" i="10"/>
  <c r="N137" i="10"/>
  <c r="T137" i="10"/>
  <c r="T144" i="10"/>
  <c r="U163" i="10"/>
  <c r="N198" i="10"/>
  <c r="O198" i="10" s="1"/>
  <c r="I216" i="10"/>
  <c r="T260" i="10"/>
  <c r="K267" i="10"/>
  <c r="I292" i="10"/>
  <c r="T292" i="10"/>
  <c r="K298" i="10"/>
  <c r="K303" i="10"/>
  <c r="N310" i="10"/>
  <c r="O310" i="10" s="1"/>
  <c r="I323" i="10"/>
  <c r="T323" i="10"/>
  <c r="N338" i="10"/>
  <c r="O338" i="10" s="1"/>
  <c r="K10" i="11"/>
  <c r="I19" i="11"/>
  <c r="G27" i="11"/>
  <c r="K35" i="11"/>
  <c r="O40" i="11"/>
  <c r="T58" i="11"/>
  <c r="M91" i="11"/>
  <c r="K157" i="11"/>
  <c r="I163" i="11"/>
  <c r="O198" i="11"/>
  <c r="T205" i="11"/>
  <c r="O267" i="11"/>
  <c r="T332" i="12"/>
  <c r="M337" i="12"/>
  <c r="K337" i="12"/>
  <c r="U224" i="11"/>
  <c r="N231" i="11"/>
  <c r="O231" i="11" s="1"/>
  <c r="G260" i="11"/>
  <c r="T317" i="11"/>
  <c r="N332" i="11"/>
  <c r="O332" i="11" s="1"/>
  <c r="U338" i="11"/>
  <c r="N339" i="11"/>
  <c r="M10" i="12"/>
  <c r="N19" i="12"/>
  <c r="O19" i="12" s="1"/>
  <c r="N63" i="12"/>
  <c r="N84" i="12"/>
  <c r="O84" i="12" s="1"/>
  <c r="T101" i="12"/>
  <c r="U126" i="12"/>
  <c r="N157" i="12"/>
  <c r="O157" i="12" s="1"/>
  <c r="N259" i="12"/>
  <c r="I338" i="12"/>
  <c r="K27" i="13"/>
  <c r="O78" i="14"/>
  <c r="N53" i="12"/>
  <c r="T53" i="12"/>
  <c r="T169" i="12"/>
  <c r="T339" i="12"/>
  <c r="T10" i="13"/>
  <c r="T106" i="13"/>
  <c r="T323" i="13"/>
  <c r="U96" i="11"/>
  <c r="N102" i="11"/>
  <c r="O102" i="11" s="1"/>
  <c r="N157" i="11"/>
  <c r="M163" i="11"/>
  <c r="N170" i="11"/>
  <c r="O170" i="11" s="1"/>
  <c r="K204" i="11"/>
  <c r="U205" i="11"/>
  <c r="I216" i="11"/>
  <c r="N224" i="11"/>
  <c r="O224" i="11" s="1"/>
  <c r="I230" i="11"/>
  <c r="M247" i="11"/>
  <c r="I254" i="11"/>
  <c r="G267" i="11"/>
  <c r="N275" i="11"/>
  <c r="I285" i="11"/>
  <c r="N298" i="11"/>
  <c r="O298" i="11" s="1"/>
  <c r="I299" i="11"/>
  <c r="T299" i="11"/>
  <c r="U303" i="11"/>
  <c r="G27" i="12"/>
  <c r="T35" i="12"/>
  <c r="K54" i="12"/>
  <c r="N58" i="12"/>
  <c r="G70" i="12"/>
  <c r="U84" i="12"/>
  <c r="N85" i="12"/>
  <c r="U102" i="12"/>
  <c r="G121" i="12"/>
  <c r="N126" i="12"/>
  <c r="G170" i="12"/>
  <c r="U170" i="12"/>
  <c r="U204" i="12"/>
  <c r="I260" i="12"/>
  <c r="M275" i="12"/>
  <c r="U292" i="12"/>
  <c r="G298" i="12"/>
  <c r="G317" i="12"/>
  <c r="G337" i="12"/>
  <c r="U338" i="12"/>
  <c r="G339" i="12"/>
  <c r="N204" i="11"/>
  <c r="I205" i="11"/>
  <c r="K230" i="11"/>
  <c r="U231" i="11"/>
  <c r="N247" i="11"/>
  <c r="O247" i="11" s="1"/>
  <c r="K254" i="11"/>
  <c r="U259" i="11"/>
  <c r="K299" i="11"/>
  <c r="I303" i="11"/>
  <c r="U332" i="11"/>
  <c r="I338" i="11"/>
  <c r="T338" i="11"/>
  <c r="U339" i="11"/>
  <c r="N47" i="12"/>
  <c r="O47" i="12" s="1"/>
  <c r="G58" i="12"/>
  <c r="G85" i="12"/>
  <c r="N96" i="12"/>
  <c r="O96" i="12" s="1"/>
  <c r="U101" i="12"/>
  <c r="N102" i="12"/>
  <c r="O102" i="12" s="1"/>
  <c r="K112" i="12"/>
  <c r="G144" i="12"/>
  <c r="M157" i="12"/>
  <c r="T157" i="12"/>
  <c r="N163" i="12"/>
  <c r="U169" i="12"/>
  <c r="N216" i="12"/>
  <c r="I224" i="12"/>
  <c r="I230" i="12"/>
  <c r="G247" i="12"/>
  <c r="U285" i="12"/>
  <c r="O19" i="13"/>
  <c r="T27" i="13"/>
  <c r="U247" i="15"/>
  <c r="N247" i="15"/>
  <c r="O247" i="15" s="1"/>
  <c r="N230" i="11"/>
  <c r="K267" i="11"/>
  <c r="M303" i="11"/>
  <c r="M338" i="11"/>
  <c r="U54" i="12"/>
  <c r="N112" i="12"/>
  <c r="M230" i="12"/>
  <c r="M247" i="12"/>
  <c r="I323" i="12"/>
  <c r="K339" i="12"/>
  <c r="K224" i="11"/>
  <c r="I231" i="11"/>
  <c r="I332" i="11"/>
  <c r="I339" i="11"/>
  <c r="I19" i="12"/>
  <c r="N54" i="12"/>
  <c r="O54" i="12" s="1"/>
  <c r="I63" i="12"/>
  <c r="G112" i="12"/>
  <c r="N169" i="12"/>
  <c r="O169" i="12" s="1"/>
  <c r="T230" i="12"/>
  <c r="T240" i="12"/>
  <c r="N247" i="12"/>
  <c r="O247" i="12" s="1"/>
  <c r="I275" i="12"/>
  <c r="T310" i="12"/>
  <c r="T323" i="12"/>
  <c r="N54" i="13"/>
  <c r="O54" i="13" s="1"/>
  <c r="I47" i="14"/>
  <c r="G47" i="14"/>
  <c r="T91" i="14"/>
  <c r="U230" i="11"/>
  <c r="G240" i="11"/>
  <c r="N259" i="11"/>
  <c r="O259" i="11" s="1"/>
  <c r="U267" i="11"/>
  <c r="U298" i="11"/>
  <c r="I323" i="11"/>
  <c r="K35" i="12"/>
  <c r="N40" i="12"/>
  <c r="T40" i="12"/>
  <c r="G53" i="12"/>
  <c r="G54" i="12"/>
  <c r="T54" i="12"/>
  <c r="O63" i="12"/>
  <c r="T84" i="12"/>
  <c r="T91" i="12"/>
  <c r="N132" i="12"/>
  <c r="O132" i="12" s="1"/>
  <c r="T132" i="12"/>
  <c r="G150" i="12"/>
  <c r="G191" i="12"/>
  <c r="T204" i="12"/>
  <c r="U205" i="12"/>
  <c r="U224" i="12"/>
  <c r="G240" i="12"/>
  <c r="I254" i="12"/>
  <c r="G267" i="12"/>
  <c r="N292" i="12"/>
  <c r="I299" i="12"/>
  <c r="T299" i="12"/>
  <c r="G310" i="12"/>
  <c r="U332" i="12"/>
  <c r="U19" i="13"/>
  <c r="K53" i="13"/>
  <c r="I58" i="13"/>
  <c r="G70" i="13"/>
  <c r="I78" i="13"/>
  <c r="N91" i="13"/>
  <c r="O91" i="13" s="1"/>
  <c r="N96" i="13"/>
  <c r="O96" i="13" s="1"/>
  <c r="T102" i="13"/>
  <c r="N126" i="13"/>
  <c r="I150" i="13"/>
  <c r="N157" i="13"/>
  <c r="O157" i="13" s="1"/>
  <c r="N185" i="13"/>
  <c r="O185" i="13" s="1"/>
  <c r="T224" i="13"/>
  <c r="N230" i="13"/>
  <c r="O230" i="13" s="1"/>
  <c r="N231" i="13"/>
  <c r="O231" i="13" s="1"/>
  <c r="U292" i="13"/>
  <c r="T303" i="13"/>
  <c r="G323" i="13"/>
  <c r="N338" i="13"/>
  <c r="G339" i="13"/>
  <c r="K19" i="14"/>
  <c r="G40" i="14"/>
  <c r="T40" i="14"/>
  <c r="I53" i="14"/>
  <c r="U54" i="14"/>
  <c r="I58" i="14"/>
  <c r="K63" i="14"/>
  <c r="N126" i="14"/>
  <c r="N137" i="14"/>
  <c r="K144" i="14"/>
  <c r="K150" i="14"/>
  <c r="I163" i="14"/>
  <c r="N179" i="14"/>
  <c r="M185" i="14"/>
  <c r="M240" i="14"/>
  <c r="K267" i="14"/>
  <c r="K332" i="14"/>
  <c r="N58" i="15"/>
  <c r="G169" i="15"/>
  <c r="T317" i="15"/>
  <c r="M337" i="15"/>
  <c r="K337" i="15"/>
  <c r="G132" i="16"/>
  <c r="N132" i="16"/>
  <c r="O132" i="16" s="1"/>
  <c r="G224" i="16"/>
  <c r="U303" i="16"/>
  <c r="N85" i="13"/>
  <c r="O85" i="13" s="1"/>
  <c r="O102" i="13"/>
  <c r="N132" i="13"/>
  <c r="O132" i="13" s="1"/>
  <c r="T170" i="13"/>
  <c r="T205" i="13"/>
  <c r="N275" i="13"/>
  <c r="O275" i="13" s="1"/>
  <c r="T298" i="13"/>
  <c r="O339" i="13"/>
  <c r="T339" i="13"/>
  <c r="T10" i="14"/>
  <c r="N35" i="14"/>
  <c r="O35" i="14" s="1"/>
  <c r="O40" i="14"/>
  <c r="K58" i="14"/>
  <c r="T78" i="14"/>
  <c r="N84" i="14"/>
  <c r="O84" i="14" s="1"/>
  <c r="T101" i="14"/>
  <c r="U106" i="14"/>
  <c r="U112" i="14"/>
  <c r="G126" i="14"/>
  <c r="M169" i="14"/>
  <c r="M170" i="14"/>
  <c r="N185" i="14"/>
  <c r="O185" i="14" s="1"/>
  <c r="T185" i="14"/>
  <c r="N204" i="14"/>
  <c r="U205" i="14"/>
  <c r="U259" i="14"/>
  <c r="N267" i="14"/>
  <c r="M285" i="14"/>
  <c r="T285" i="14"/>
  <c r="N292" i="14"/>
  <c r="O292" i="14" s="1"/>
  <c r="N299" i="14"/>
  <c r="O299" i="14" s="1"/>
  <c r="M303" i="14"/>
  <c r="T303" i="14"/>
  <c r="N310" i="14"/>
  <c r="O310" i="14" s="1"/>
  <c r="T323" i="14"/>
  <c r="N338" i="14"/>
  <c r="T254" i="15"/>
  <c r="T47" i="16"/>
  <c r="N10" i="13"/>
  <c r="U27" i="13"/>
  <c r="I47" i="13"/>
  <c r="I63" i="13"/>
  <c r="T63" i="13"/>
  <c r="U85" i="13"/>
  <c r="U101" i="13"/>
  <c r="N106" i="13"/>
  <c r="O106" i="13" s="1"/>
  <c r="I121" i="13"/>
  <c r="G137" i="13"/>
  <c r="K157" i="13"/>
  <c r="N163" i="13"/>
  <c r="O163" i="13" s="1"/>
  <c r="U169" i="13"/>
  <c r="I170" i="13"/>
  <c r="N179" i="13"/>
  <c r="O179" i="13" s="1"/>
  <c r="M198" i="13"/>
  <c r="N205" i="13"/>
  <c r="I224" i="13"/>
  <c r="K247" i="13"/>
  <c r="U259" i="13"/>
  <c r="N260" i="13"/>
  <c r="I267" i="13"/>
  <c r="T267" i="13"/>
  <c r="K292" i="13"/>
  <c r="G299" i="13"/>
  <c r="N10" i="14"/>
  <c r="O10" i="14" s="1"/>
  <c r="U35" i="14"/>
  <c r="O47" i="14"/>
  <c r="U58" i="14"/>
  <c r="I70" i="14"/>
  <c r="N78" i="14"/>
  <c r="G85" i="14"/>
  <c r="N91" i="14"/>
  <c r="O96" i="14"/>
  <c r="N101" i="14"/>
  <c r="O101" i="14" s="1"/>
  <c r="M106" i="14"/>
  <c r="T132" i="14"/>
  <c r="K224" i="14"/>
  <c r="I254" i="14"/>
  <c r="T259" i="14"/>
  <c r="I292" i="14"/>
  <c r="I310" i="14"/>
  <c r="K317" i="14"/>
  <c r="N323" i="14"/>
  <c r="O323" i="14" s="1"/>
  <c r="I337" i="14"/>
  <c r="U338" i="14"/>
  <c r="K10" i="15"/>
  <c r="G27" i="15"/>
  <c r="M53" i="15"/>
  <c r="K53" i="15"/>
  <c r="U54" i="15"/>
  <c r="N84" i="15"/>
  <c r="U102" i="15"/>
  <c r="U126" i="15"/>
  <c r="G157" i="15"/>
  <c r="M163" i="15"/>
  <c r="K163" i="15"/>
  <c r="N338" i="15"/>
  <c r="O338" i="15" s="1"/>
  <c r="G106" i="16"/>
  <c r="N106" i="16"/>
  <c r="O106" i="16" s="1"/>
  <c r="T19" i="13"/>
  <c r="G53" i="13"/>
  <c r="K70" i="13"/>
  <c r="U78" i="13"/>
  <c r="I84" i="13"/>
  <c r="U91" i="13"/>
  <c r="U96" i="13"/>
  <c r="U102" i="13"/>
  <c r="K121" i="13"/>
  <c r="U150" i="13"/>
  <c r="O169" i="13"/>
  <c r="U185" i="13"/>
  <c r="U191" i="13"/>
  <c r="G198" i="13"/>
  <c r="U204" i="13"/>
  <c r="K224" i="13"/>
  <c r="G231" i="13"/>
  <c r="G254" i="13"/>
  <c r="K275" i="13"/>
  <c r="M285" i="13"/>
  <c r="N292" i="13"/>
  <c r="O292" i="13" s="1"/>
  <c r="I332" i="13"/>
  <c r="T332" i="13"/>
  <c r="K337" i="13"/>
  <c r="I10" i="14"/>
  <c r="K40" i="14"/>
  <c r="N47" i="14"/>
  <c r="T54" i="14"/>
  <c r="I85" i="14"/>
  <c r="N96" i="14"/>
  <c r="I101" i="14"/>
  <c r="G137" i="14"/>
  <c r="T137" i="14"/>
  <c r="N157" i="14"/>
  <c r="O157" i="14" s="1"/>
  <c r="U163" i="14"/>
  <c r="M191" i="14"/>
  <c r="G205" i="14"/>
  <c r="N224" i="14"/>
  <c r="N230" i="14"/>
  <c r="O230" i="14" s="1"/>
  <c r="O254" i="14"/>
  <c r="G259" i="14"/>
  <c r="N317" i="14"/>
  <c r="T332" i="14"/>
  <c r="N339" i="14"/>
  <c r="O339" i="14" s="1"/>
  <c r="N10" i="15"/>
  <c r="O10" i="15" s="1"/>
  <c r="M27" i="15"/>
  <c r="K27" i="15"/>
  <c r="G47" i="15"/>
  <c r="I47" i="15"/>
  <c r="O53" i="15"/>
  <c r="G85" i="15"/>
  <c r="I85" i="15"/>
  <c r="O157" i="15"/>
  <c r="K157" i="15"/>
  <c r="T191" i="15"/>
  <c r="N47" i="13"/>
  <c r="M53" i="13"/>
  <c r="N63" i="13"/>
  <c r="K106" i="13"/>
  <c r="N112" i="13"/>
  <c r="O112" i="13" s="1"/>
  <c r="N121" i="13"/>
  <c r="O121" i="13" s="1"/>
  <c r="U157" i="13"/>
  <c r="K170" i="13"/>
  <c r="I179" i="13"/>
  <c r="N216" i="13"/>
  <c r="U230" i="13"/>
  <c r="T285" i="13"/>
  <c r="K310" i="13"/>
  <c r="M332" i="13"/>
  <c r="N337" i="13"/>
  <c r="K339" i="13"/>
  <c r="K10" i="14"/>
  <c r="M19" i="14"/>
  <c r="O54" i="14"/>
  <c r="T58" i="14"/>
  <c r="N70" i="14"/>
  <c r="K85" i="14"/>
  <c r="K101" i="14"/>
  <c r="N102" i="14"/>
  <c r="O102" i="14" s="1"/>
  <c r="N121" i="14"/>
  <c r="O121" i="14" s="1"/>
  <c r="N198" i="14"/>
  <c r="I205" i="14"/>
  <c r="U216" i="14"/>
  <c r="M231" i="14"/>
  <c r="T231" i="14"/>
  <c r="N247" i="14"/>
  <c r="N254" i="14"/>
  <c r="I259" i="14"/>
  <c r="U260" i="14"/>
  <c r="T275" i="14"/>
  <c r="N298" i="14"/>
  <c r="O298" i="14" s="1"/>
  <c r="K323" i="14"/>
  <c r="O47" i="15"/>
  <c r="O101" i="15"/>
  <c r="K101" i="15"/>
  <c r="O121" i="15"/>
  <c r="K121" i="15"/>
  <c r="M216" i="15"/>
  <c r="K216" i="15"/>
  <c r="N310" i="15"/>
  <c r="G170" i="16"/>
  <c r="I170" i="16"/>
  <c r="M78" i="13"/>
  <c r="K101" i="13"/>
  <c r="I126" i="13"/>
  <c r="U157" i="14"/>
  <c r="G19" i="15"/>
  <c r="I19" i="15"/>
  <c r="K35" i="15"/>
  <c r="O216" i="15"/>
  <c r="G323" i="16"/>
  <c r="U10" i="13"/>
  <c r="N27" i="13"/>
  <c r="O27" i="13" s="1"/>
  <c r="U47" i="13"/>
  <c r="U63" i="13"/>
  <c r="G78" i="13"/>
  <c r="I85" i="13"/>
  <c r="M96" i="13"/>
  <c r="N101" i="13"/>
  <c r="U106" i="13"/>
  <c r="G132" i="13"/>
  <c r="G150" i="13"/>
  <c r="N198" i="13"/>
  <c r="N204" i="13"/>
  <c r="O204" i="13" s="1"/>
  <c r="M230" i="13"/>
  <c r="T247" i="13"/>
  <c r="I259" i="13"/>
  <c r="T259" i="13"/>
  <c r="U260" i="13"/>
  <c r="G275" i="13"/>
  <c r="U323" i="13"/>
  <c r="O338" i="13"/>
  <c r="U10" i="14"/>
  <c r="I19" i="14"/>
  <c r="I35" i="14"/>
  <c r="N58" i="14"/>
  <c r="I63" i="14"/>
  <c r="G84" i="14"/>
  <c r="U85" i="14"/>
  <c r="U101" i="14"/>
  <c r="K102" i="14"/>
  <c r="K121" i="14"/>
  <c r="I137" i="14"/>
  <c r="I150" i="14"/>
  <c r="K157" i="14"/>
  <c r="N163" i="14"/>
  <c r="O163" i="14" s="1"/>
  <c r="U169" i="14"/>
  <c r="O179" i="14"/>
  <c r="G185" i="14"/>
  <c r="U185" i="14"/>
  <c r="K205" i="14"/>
  <c r="G216" i="14"/>
  <c r="I231" i="14"/>
  <c r="U254" i="14"/>
  <c r="K259" i="14"/>
  <c r="G260" i="14"/>
  <c r="U285" i="14"/>
  <c r="I299" i="14"/>
  <c r="U303" i="14"/>
  <c r="I332" i="14"/>
  <c r="O58" i="15"/>
  <c r="K58" i="15"/>
  <c r="T58" i="15"/>
  <c r="M70" i="15"/>
  <c r="K70" i="15"/>
  <c r="G54" i="16"/>
  <c r="G102" i="16"/>
  <c r="I102" i="16"/>
  <c r="N144" i="16"/>
  <c r="N35" i="16"/>
  <c r="O35" i="16" s="1"/>
  <c r="T40" i="16"/>
  <c r="N70" i="16"/>
  <c r="O70" i="16" s="1"/>
  <c r="O169" i="16"/>
  <c r="N205" i="16"/>
  <c r="T216" i="16"/>
  <c r="T275" i="16"/>
  <c r="N310" i="16"/>
  <c r="O310" i="16" s="1"/>
  <c r="N47" i="15"/>
  <c r="G63" i="15"/>
  <c r="N70" i="15"/>
  <c r="O70" i="15" s="1"/>
  <c r="M91" i="15"/>
  <c r="G102" i="15"/>
  <c r="K106" i="15"/>
  <c r="G112" i="15"/>
  <c r="G126" i="15"/>
  <c r="G150" i="15"/>
  <c r="G163" i="15"/>
  <c r="U170" i="15"/>
  <c r="K191" i="15"/>
  <c r="M198" i="15"/>
  <c r="U205" i="15"/>
  <c r="K230" i="15"/>
  <c r="N240" i="15"/>
  <c r="T240" i="15"/>
  <c r="K259" i="15"/>
  <c r="N317" i="15"/>
  <c r="O317" i="15" s="1"/>
  <c r="U323" i="15"/>
  <c r="N337" i="15"/>
  <c r="O337" i="15" s="1"/>
  <c r="N339" i="15"/>
  <c r="M10" i="16"/>
  <c r="I19" i="16"/>
  <c r="K27" i="16"/>
  <c r="K35" i="16"/>
  <c r="N40" i="16"/>
  <c r="O40" i="16" s="1"/>
  <c r="N47" i="16"/>
  <c r="N58" i="16"/>
  <c r="M91" i="16"/>
  <c r="U101" i="16"/>
  <c r="N112" i="16"/>
  <c r="U126" i="16"/>
  <c r="G198" i="16"/>
  <c r="U204" i="16"/>
  <c r="N216" i="16"/>
  <c r="O216" i="16" s="1"/>
  <c r="I224" i="16"/>
  <c r="K231" i="16"/>
  <c r="U247" i="16"/>
  <c r="K254" i="16"/>
  <c r="G275" i="16"/>
  <c r="K285" i="16"/>
  <c r="I298" i="16"/>
  <c r="T299" i="16"/>
  <c r="I323" i="16"/>
  <c r="N339" i="16"/>
  <c r="O339" i="16" s="1"/>
  <c r="K338" i="14"/>
  <c r="U339" i="14"/>
  <c r="N19" i="15"/>
  <c r="I27" i="15"/>
  <c r="I53" i="15"/>
  <c r="T63" i="15"/>
  <c r="N85" i="15"/>
  <c r="N91" i="15"/>
  <c r="O91" i="15" s="1"/>
  <c r="T91" i="15"/>
  <c r="T102" i="15"/>
  <c r="O126" i="15"/>
  <c r="T126" i="15"/>
  <c r="G137" i="15"/>
  <c r="T137" i="15"/>
  <c r="M150" i="15"/>
  <c r="T150" i="15"/>
  <c r="I163" i="15"/>
  <c r="I169" i="15"/>
  <c r="N198" i="15"/>
  <c r="O198" i="15" s="1"/>
  <c r="M224" i="15"/>
  <c r="T231" i="15"/>
  <c r="I240" i="15"/>
  <c r="U254" i="15"/>
  <c r="I260" i="15"/>
  <c r="T260" i="15"/>
  <c r="T292" i="15"/>
  <c r="U299" i="15"/>
  <c r="G303" i="15"/>
  <c r="G332" i="15"/>
  <c r="I337" i="15"/>
  <c r="G10" i="16"/>
  <c r="K19" i="16"/>
  <c r="I40" i="16"/>
  <c r="K54" i="16"/>
  <c r="G63" i="16"/>
  <c r="N91" i="16"/>
  <c r="O91" i="16" s="1"/>
  <c r="N102" i="16"/>
  <c r="G126" i="16"/>
  <c r="N137" i="16"/>
  <c r="U150" i="16"/>
  <c r="G157" i="16"/>
  <c r="K169" i="16"/>
  <c r="N191" i="16"/>
  <c r="N231" i="16"/>
  <c r="I260" i="16"/>
  <c r="T260" i="16"/>
  <c r="I275" i="16"/>
  <c r="N285" i="16"/>
  <c r="M299" i="16"/>
  <c r="U317" i="16"/>
  <c r="K323" i="16"/>
  <c r="O337" i="16"/>
  <c r="N338" i="16"/>
  <c r="O338" i="16" s="1"/>
  <c r="U339" i="16"/>
  <c r="I40" i="15"/>
  <c r="K54" i="15"/>
  <c r="N63" i="15"/>
  <c r="O63" i="15" s="1"/>
  <c r="I70" i="15"/>
  <c r="N102" i="15"/>
  <c r="U106" i="15"/>
  <c r="N126" i="15"/>
  <c r="I292" i="15"/>
  <c r="I303" i="15"/>
  <c r="U310" i="15"/>
  <c r="I332" i="15"/>
  <c r="I338" i="15"/>
  <c r="I10" i="16"/>
  <c r="K40" i="16"/>
  <c r="O63" i="16"/>
  <c r="M78" i="16"/>
  <c r="N84" i="16"/>
  <c r="N96" i="16"/>
  <c r="I121" i="16"/>
  <c r="K132" i="16"/>
  <c r="N198" i="16"/>
  <c r="O198" i="16" s="1"/>
  <c r="I204" i="16"/>
  <c r="T204" i="16"/>
  <c r="N254" i="16"/>
  <c r="O254" i="16" s="1"/>
  <c r="M260" i="16"/>
  <c r="K275" i="16"/>
  <c r="K303" i="16"/>
  <c r="I338" i="16"/>
  <c r="U47" i="15"/>
  <c r="K78" i="15"/>
  <c r="I84" i="15"/>
  <c r="I91" i="15"/>
  <c r="U132" i="15"/>
  <c r="G144" i="15"/>
  <c r="U191" i="15"/>
  <c r="U230" i="15"/>
  <c r="U275" i="15"/>
  <c r="M298" i="15"/>
  <c r="G310" i="15"/>
  <c r="M338" i="15"/>
  <c r="N53" i="16"/>
  <c r="G85" i="16"/>
  <c r="M112" i="16"/>
  <c r="I144" i="16"/>
  <c r="G150" i="16"/>
  <c r="K157" i="16"/>
  <c r="M204" i="16"/>
  <c r="I240" i="16"/>
  <c r="N260" i="16"/>
  <c r="O260" i="16" s="1"/>
  <c r="I292" i="16"/>
  <c r="N303" i="16"/>
  <c r="G317" i="16"/>
  <c r="M339" i="16"/>
  <c r="U19" i="15"/>
  <c r="N40" i="15"/>
  <c r="T40" i="15"/>
  <c r="I58" i="15"/>
  <c r="G78" i="15"/>
  <c r="O84" i="15"/>
  <c r="U85" i="15"/>
  <c r="T96" i="15"/>
  <c r="I101" i="15"/>
  <c r="N106" i="15"/>
  <c r="O106" i="15" s="1"/>
  <c r="T106" i="15"/>
  <c r="I121" i="15"/>
  <c r="N137" i="15"/>
  <c r="O137" i="15" s="1"/>
  <c r="M144" i="15"/>
  <c r="N170" i="15"/>
  <c r="O170" i="15" s="1"/>
  <c r="N179" i="15"/>
  <c r="G191" i="15"/>
  <c r="U204" i="15"/>
  <c r="G205" i="15"/>
  <c r="G216" i="15"/>
  <c r="U224" i="15"/>
  <c r="T259" i="15"/>
  <c r="N267" i="15"/>
  <c r="O267" i="15" s="1"/>
  <c r="G285" i="15"/>
  <c r="N298" i="15"/>
  <c r="O298" i="15" s="1"/>
  <c r="O310" i="15"/>
  <c r="G35" i="16"/>
  <c r="U40" i="16"/>
  <c r="U47" i="16"/>
  <c r="I70" i="16"/>
  <c r="T70" i="16"/>
  <c r="O85" i="16"/>
  <c r="I101" i="16"/>
  <c r="N121" i="16"/>
  <c r="N163" i="16"/>
  <c r="N179" i="16"/>
  <c r="O179" i="16" s="1"/>
  <c r="K185" i="16"/>
  <c r="G204" i="16"/>
  <c r="N247" i="16"/>
  <c r="O247" i="16" s="1"/>
  <c r="U275" i="16"/>
  <c r="I310" i="16"/>
  <c r="T310" i="16"/>
  <c r="O54" i="16"/>
  <c r="M19" i="16"/>
  <c r="I35" i="16"/>
  <c r="G40" i="16"/>
  <c r="M47" i="16"/>
  <c r="I54" i="16"/>
  <c r="G58" i="16"/>
  <c r="G70" i="16"/>
  <c r="I185" i="16"/>
  <c r="G185" i="16"/>
  <c r="U216" i="16"/>
  <c r="K216" i="16"/>
  <c r="U310" i="16"/>
  <c r="K310" i="16"/>
  <c r="I332" i="16"/>
  <c r="G332" i="16"/>
  <c r="G19" i="16"/>
  <c r="O19" i="16"/>
  <c r="M27" i="16"/>
  <c r="G47" i="16"/>
  <c r="O47" i="16"/>
  <c r="M53" i="16"/>
  <c r="G91" i="16"/>
  <c r="O121" i="16"/>
  <c r="T121" i="16"/>
  <c r="O144" i="16"/>
  <c r="T144" i="16"/>
  <c r="I303" i="16"/>
  <c r="G303" i="16"/>
  <c r="I78" i="16"/>
  <c r="G78" i="16"/>
  <c r="I96" i="16"/>
  <c r="G96" i="16"/>
  <c r="I205" i="16"/>
  <c r="G205" i="16"/>
  <c r="N275" i="16"/>
  <c r="O275" i="16" s="1"/>
  <c r="G27" i="16"/>
  <c r="M35" i="16"/>
  <c r="G53" i="16"/>
  <c r="M54" i="16"/>
  <c r="K78" i="16"/>
  <c r="K96" i="16"/>
  <c r="O96" i="16"/>
  <c r="O102" i="16"/>
  <c r="I112" i="16"/>
  <c r="G112" i="16"/>
  <c r="N240" i="16"/>
  <c r="O240" i="16" s="1"/>
  <c r="I259" i="16"/>
  <c r="G259" i="16"/>
  <c r="U260" i="16"/>
  <c r="K260" i="16"/>
  <c r="N323" i="16"/>
  <c r="O323" i="16" s="1"/>
  <c r="I285" i="16"/>
  <c r="G285" i="16"/>
  <c r="I58" i="16"/>
  <c r="N78" i="16"/>
  <c r="O78" i="16" s="1"/>
  <c r="K112" i="16"/>
  <c r="O112" i="16"/>
  <c r="I137" i="16"/>
  <c r="G137" i="16"/>
  <c r="I163" i="16"/>
  <c r="G163" i="16"/>
  <c r="N170" i="16"/>
  <c r="O170" i="16" s="1"/>
  <c r="N292" i="16"/>
  <c r="O292" i="16" s="1"/>
  <c r="O317" i="16"/>
  <c r="N337" i="16"/>
  <c r="O58" i="16"/>
  <c r="M58" i="16"/>
  <c r="U58" i="16"/>
  <c r="I63" i="16"/>
  <c r="K121" i="16"/>
  <c r="N126" i="16"/>
  <c r="O126" i="16" s="1"/>
  <c r="K137" i="16"/>
  <c r="O137" i="16"/>
  <c r="K144" i="16"/>
  <c r="N150" i="16"/>
  <c r="O150" i="16" s="1"/>
  <c r="K163" i="16"/>
  <c r="O163" i="16"/>
  <c r="N204" i="16"/>
  <c r="O204" i="16" s="1"/>
  <c r="N224" i="16"/>
  <c r="O224" i="16" s="1"/>
  <c r="I231" i="16"/>
  <c r="G231" i="16"/>
  <c r="U240" i="16"/>
  <c r="K240" i="16"/>
  <c r="O298" i="16"/>
  <c r="N299" i="16"/>
  <c r="O299" i="16" s="1"/>
  <c r="N317" i="16"/>
  <c r="M185" i="16"/>
  <c r="M205" i="16"/>
  <c r="M231" i="16"/>
  <c r="M259" i="16"/>
  <c r="M285" i="16"/>
  <c r="M303" i="16"/>
  <c r="M332" i="16"/>
  <c r="K63" i="16"/>
  <c r="M84" i="16"/>
  <c r="K85" i="16"/>
  <c r="M101" i="16"/>
  <c r="K102" i="16"/>
  <c r="M121" i="16"/>
  <c r="M144" i="16"/>
  <c r="K150" i="16"/>
  <c r="M169" i="16"/>
  <c r="K170" i="16"/>
  <c r="O185" i="16"/>
  <c r="K198" i="16"/>
  <c r="O205" i="16"/>
  <c r="K224" i="16"/>
  <c r="O231" i="16"/>
  <c r="K247" i="16"/>
  <c r="O259" i="16"/>
  <c r="K267" i="16"/>
  <c r="O285" i="16"/>
  <c r="K298" i="16"/>
  <c r="O303" i="16"/>
  <c r="K317" i="16"/>
  <c r="O332" i="16"/>
  <c r="K338" i="16"/>
  <c r="N101" i="16"/>
  <c r="O101" i="16" s="1"/>
  <c r="M63" i="16"/>
  <c r="K70" i="16"/>
  <c r="G84" i="16"/>
  <c r="M85" i="16"/>
  <c r="K91" i="16"/>
  <c r="M102" i="16"/>
  <c r="K106" i="16"/>
  <c r="G121" i="16"/>
  <c r="M126" i="16"/>
  <c r="G144" i="16"/>
  <c r="M150" i="16"/>
  <c r="G169" i="16"/>
  <c r="M170" i="16"/>
  <c r="K179" i="16"/>
  <c r="G191" i="16"/>
  <c r="M198" i="16"/>
  <c r="G216" i="16"/>
  <c r="M224" i="16"/>
  <c r="G240" i="16"/>
  <c r="M247" i="16"/>
  <c r="G260" i="16"/>
  <c r="M267" i="16"/>
  <c r="G292" i="16"/>
  <c r="M298" i="16"/>
  <c r="G310" i="16"/>
  <c r="M317" i="16"/>
  <c r="M338" i="16"/>
  <c r="O19" i="15"/>
  <c r="O85" i="15"/>
  <c r="O102" i="15"/>
  <c r="O40" i="15"/>
  <c r="M35" i="15"/>
  <c r="M54" i="15"/>
  <c r="M78" i="15"/>
  <c r="M96" i="15"/>
  <c r="M112" i="15"/>
  <c r="K179" i="15"/>
  <c r="O179" i="15"/>
  <c r="I224" i="15"/>
  <c r="G224" i="15"/>
  <c r="I230" i="15"/>
  <c r="G230" i="15"/>
  <c r="I254" i="15"/>
  <c r="G254" i="15"/>
  <c r="N35" i="15"/>
  <c r="O35" i="15" s="1"/>
  <c r="N54" i="15"/>
  <c r="N78" i="15"/>
  <c r="N96" i="15"/>
  <c r="O96" i="15" s="1"/>
  <c r="N112" i="15"/>
  <c r="O112" i="15" s="1"/>
  <c r="O240" i="15"/>
  <c r="I298" i="15"/>
  <c r="G298" i="15"/>
  <c r="M10" i="15"/>
  <c r="K19" i="15"/>
  <c r="M40" i="15"/>
  <c r="K47" i="15"/>
  <c r="O54" i="15"/>
  <c r="M58" i="15"/>
  <c r="K63" i="15"/>
  <c r="O78" i="15"/>
  <c r="M84" i="15"/>
  <c r="K85" i="15"/>
  <c r="M101" i="15"/>
  <c r="K102" i="15"/>
  <c r="M121" i="15"/>
  <c r="K126" i="15"/>
  <c r="K132" i="15"/>
  <c r="K137" i="15"/>
  <c r="U137" i="15"/>
  <c r="N230" i="15"/>
  <c r="O230" i="15" s="1"/>
  <c r="G260" i="15"/>
  <c r="U150" i="15"/>
  <c r="G198" i="15"/>
  <c r="O260" i="15"/>
  <c r="G10" i="15"/>
  <c r="M19" i="15"/>
  <c r="G40" i="15"/>
  <c r="M47" i="15"/>
  <c r="G58" i="15"/>
  <c r="M63" i="15"/>
  <c r="G84" i="15"/>
  <c r="M85" i="15"/>
  <c r="G101" i="15"/>
  <c r="M102" i="15"/>
  <c r="G121" i="15"/>
  <c r="M126" i="15"/>
  <c r="I132" i="15"/>
  <c r="K150" i="15"/>
  <c r="I204" i="15"/>
  <c r="G204" i="15"/>
  <c r="I247" i="15"/>
  <c r="G247" i="15"/>
  <c r="I275" i="15"/>
  <c r="G275" i="15"/>
  <c r="N292" i="15"/>
  <c r="O150" i="15"/>
  <c r="M179" i="15"/>
  <c r="K204" i="15"/>
  <c r="O204" i="15"/>
  <c r="M247" i="15"/>
  <c r="K275" i="15"/>
  <c r="G292" i="15"/>
  <c r="I299" i="15"/>
  <c r="G299" i="15"/>
  <c r="U303" i="15"/>
  <c r="I323" i="15"/>
  <c r="G323" i="15"/>
  <c r="N132" i="15"/>
  <c r="O132" i="15" s="1"/>
  <c r="I157" i="15"/>
  <c r="M157" i="15"/>
  <c r="M169" i="15"/>
  <c r="M170" i="15"/>
  <c r="N204" i="15"/>
  <c r="U259" i="15"/>
  <c r="I267" i="15"/>
  <c r="G267" i="15"/>
  <c r="N275" i="15"/>
  <c r="O275" i="15" s="1"/>
  <c r="U285" i="15"/>
  <c r="O292" i="15"/>
  <c r="K299" i="15"/>
  <c r="U332" i="15"/>
  <c r="G132" i="15"/>
  <c r="N163" i="15"/>
  <c r="O163" i="15" s="1"/>
  <c r="I179" i="15"/>
  <c r="G179" i="15"/>
  <c r="U185" i="15"/>
  <c r="M267" i="15"/>
  <c r="N299" i="15"/>
  <c r="I339" i="15"/>
  <c r="G339" i="15"/>
  <c r="M230" i="15"/>
  <c r="M254" i="15"/>
  <c r="M275" i="15"/>
  <c r="M299" i="15"/>
  <c r="G317" i="15"/>
  <c r="M323" i="15"/>
  <c r="G338" i="15"/>
  <c r="M339" i="15"/>
  <c r="M185" i="15"/>
  <c r="M205" i="15"/>
  <c r="M231" i="15"/>
  <c r="O254" i="15"/>
  <c r="M259" i="15"/>
  <c r="M285" i="15"/>
  <c r="O299" i="15"/>
  <c r="M303" i="15"/>
  <c r="O323" i="15"/>
  <c r="M332" i="15"/>
  <c r="O339" i="15"/>
  <c r="N185" i="15"/>
  <c r="O185" i="15" s="1"/>
  <c r="N205" i="15"/>
  <c r="O205" i="15" s="1"/>
  <c r="N231" i="15"/>
  <c r="O231" i="15" s="1"/>
  <c r="N259" i="15"/>
  <c r="O259" i="15" s="1"/>
  <c r="N285" i="15"/>
  <c r="O285" i="15" s="1"/>
  <c r="N303" i="15"/>
  <c r="O303" i="15" s="1"/>
  <c r="N332" i="15"/>
  <c r="O332" i="15" s="1"/>
  <c r="K170" i="15"/>
  <c r="K198" i="15"/>
  <c r="K224" i="15"/>
  <c r="M240" i="15"/>
  <c r="K247" i="15"/>
  <c r="M260" i="15"/>
  <c r="K267" i="15"/>
  <c r="M292" i="15"/>
  <c r="K298" i="15"/>
  <c r="M310" i="15"/>
  <c r="K317" i="15"/>
  <c r="K338" i="15"/>
  <c r="O58" i="14"/>
  <c r="N85" i="14"/>
  <c r="O85" i="14" s="1"/>
  <c r="G19" i="14"/>
  <c r="M27" i="14"/>
  <c r="K35" i="14"/>
  <c r="M53" i="14"/>
  <c r="K54" i="14"/>
  <c r="M70" i="14"/>
  <c r="K78" i="14"/>
  <c r="M91" i="14"/>
  <c r="K96" i="14"/>
  <c r="G102" i="14"/>
  <c r="K137" i="14"/>
  <c r="I224" i="14"/>
  <c r="G224" i="14"/>
  <c r="O106" i="14"/>
  <c r="O112" i="14"/>
  <c r="G121" i="14"/>
  <c r="K132" i="14"/>
  <c r="I198" i="14"/>
  <c r="G198" i="14"/>
  <c r="I317" i="14"/>
  <c r="G317" i="14"/>
  <c r="G27" i="14"/>
  <c r="O27" i="14"/>
  <c r="M35" i="14"/>
  <c r="G53" i="14"/>
  <c r="O53" i="14"/>
  <c r="M54" i="14"/>
  <c r="G70" i="14"/>
  <c r="O70" i="14"/>
  <c r="M78" i="14"/>
  <c r="G91" i="14"/>
  <c r="O91" i="14"/>
  <c r="M96" i="14"/>
  <c r="G106" i="14"/>
  <c r="G144" i="14"/>
  <c r="I247" i="14"/>
  <c r="G247" i="14"/>
  <c r="I298" i="14"/>
  <c r="G298" i="14"/>
  <c r="O137" i="14"/>
  <c r="U137" i="14"/>
  <c r="N169" i="14"/>
  <c r="O169" i="14" s="1"/>
  <c r="K179" i="14"/>
  <c r="M10" i="14"/>
  <c r="G35" i="14"/>
  <c r="M40" i="14"/>
  <c r="G54" i="14"/>
  <c r="M58" i="14"/>
  <c r="G78" i="14"/>
  <c r="M84" i="14"/>
  <c r="G96" i="14"/>
  <c r="M101" i="14"/>
  <c r="I112" i="14"/>
  <c r="I132" i="14"/>
  <c r="G132" i="14"/>
  <c r="T157" i="14"/>
  <c r="N240" i="14"/>
  <c r="O240" i="14" s="1"/>
  <c r="U299" i="14"/>
  <c r="G170" i="14"/>
  <c r="M179" i="14"/>
  <c r="O126" i="14"/>
  <c r="N132" i="14"/>
  <c r="O132" i="14" s="1"/>
  <c r="I267" i="14"/>
  <c r="G267" i="14"/>
  <c r="N275" i="14"/>
  <c r="O275" i="14" s="1"/>
  <c r="U323" i="14"/>
  <c r="I338" i="14"/>
  <c r="G338" i="14"/>
  <c r="M198" i="14"/>
  <c r="K204" i="14"/>
  <c r="M224" i="14"/>
  <c r="K230" i="14"/>
  <c r="M247" i="14"/>
  <c r="K254" i="14"/>
  <c r="M267" i="14"/>
  <c r="K275" i="14"/>
  <c r="M298" i="14"/>
  <c r="M317" i="14"/>
  <c r="G337" i="14"/>
  <c r="M338" i="14"/>
  <c r="O198" i="14"/>
  <c r="M204" i="14"/>
  <c r="O224" i="14"/>
  <c r="M230" i="14"/>
  <c r="O247" i="14"/>
  <c r="M254" i="14"/>
  <c r="O267" i="14"/>
  <c r="M275" i="14"/>
  <c r="M299" i="14"/>
  <c r="O317" i="14"/>
  <c r="M323" i="14"/>
  <c r="O338" i="14"/>
  <c r="M339" i="14"/>
  <c r="M112" i="14"/>
  <c r="M137" i="14"/>
  <c r="G157" i="14"/>
  <c r="M163" i="14"/>
  <c r="K169" i="14"/>
  <c r="G179" i="14"/>
  <c r="K191" i="14"/>
  <c r="G204" i="14"/>
  <c r="K216" i="14"/>
  <c r="G230" i="14"/>
  <c r="K240" i="14"/>
  <c r="G254" i="14"/>
  <c r="K260" i="14"/>
  <c r="G275" i="14"/>
  <c r="K292" i="14"/>
  <c r="G299" i="14"/>
  <c r="K310" i="14"/>
  <c r="G323" i="14"/>
  <c r="K337" i="14"/>
  <c r="G339" i="14"/>
  <c r="N205" i="14"/>
  <c r="O205" i="14" s="1"/>
  <c r="N231" i="14"/>
  <c r="O231" i="14" s="1"/>
  <c r="N259" i="14"/>
  <c r="O259" i="14" s="1"/>
  <c r="N285" i="14"/>
  <c r="O285" i="14" s="1"/>
  <c r="N303" i="14"/>
  <c r="O303" i="14" s="1"/>
  <c r="N332" i="14"/>
  <c r="O332" i="14" s="1"/>
  <c r="O126" i="13"/>
  <c r="O47" i="13"/>
  <c r="O63" i="13"/>
  <c r="N137" i="13"/>
  <c r="O137" i="13" s="1"/>
  <c r="M10" i="13"/>
  <c r="K19" i="13"/>
  <c r="I27" i="13"/>
  <c r="G35" i="13"/>
  <c r="M40" i="13"/>
  <c r="K47" i="13"/>
  <c r="I53" i="13"/>
  <c r="G54" i="13"/>
  <c r="M58" i="13"/>
  <c r="K63" i="13"/>
  <c r="I70" i="13"/>
  <c r="M84" i="13"/>
  <c r="K85" i="13"/>
  <c r="I91" i="13"/>
  <c r="G96" i="13"/>
  <c r="M101" i="13"/>
  <c r="K102" i="13"/>
  <c r="I106" i="13"/>
  <c r="G112" i="13"/>
  <c r="M121" i="13"/>
  <c r="K126" i="13"/>
  <c r="I132" i="13"/>
  <c r="N144" i="13"/>
  <c r="G157" i="13"/>
  <c r="G163" i="13"/>
  <c r="K191" i="13"/>
  <c r="K198" i="13"/>
  <c r="U198" i="13"/>
  <c r="U267" i="13"/>
  <c r="K267" i="13"/>
  <c r="I260" i="13"/>
  <c r="G260" i="13"/>
  <c r="I240" i="13"/>
  <c r="G240" i="13"/>
  <c r="G10" i="13"/>
  <c r="O10" i="13"/>
  <c r="M19" i="13"/>
  <c r="G40" i="13"/>
  <c r="O40" i="13"/>
  <c r="M47" i="13"/>
  <c r="G58" i="13"/>
  <c r="O58" i="13"/>
  <c r="M63" i="13"/>
  <c r="G84" i="13"/>
  <c r="O84" i="13"/>
  <c r="M85" i="13"/>
  <c r="G101" i="13"/>
  <c r="O101" i="13"/>
  <c r="M102" i="13"/>
  <c r="G121" i="13"/>
  <c r="M126" i="13"/>
  <c r="T150" i="13"/>
  <c r="M191" i="13"/>
  <c r="M204" i="13"/>
  <c r="I216" i="13"/>
  <c r="G216" i="13"/>
  <c r="I292" i="13"/>
  <c r="G292" i="13"/>
  <c r="O298" i="13"/>
  <c r="O323" i="13"/>
  <c r="O198" i="13"/>
  <c r="N332" i="13"/>
  <c r="O332" i="13" s="1"/>
  <c r="O144" i="13"/>
  <c r="O150" i="13"/>
  <c r="G19" i="13"/>
  <c r="K35" i="13"/>
  <c r="G47" i="13"/>
  <c r="K54" i="13"/>
  <c r="G63" i="13"/>
  <c r="K78" i="13"/>
  <c r="G85" i="13"/>
  <c r="K96" i="13"/>
  <c r="G102" i="13"/>
  <c r="K112" i="13"/>
  <c r="G126" i="13"/>
  <c r="K137" i="13"/>
  <c r="K144" i="13"/>
  <c r="K150" i="13"/>
  <c r="N191" i="13"/>
  <c r="O191" i="13" s="1"/>
  <c r="G204" i="13"/>
  <c r="U247" i="13"/>
  <c r="N259" i="13"/>
  <c r="O259" i="13" s="1"/>
  <c r="O317" i="13"/>
  <c r="I169" i="13"/>
  <c r="M169" i="13"/>
  <c r="M179" i="13"/>
  <c r="K185" i="13"/>
  <c r="G191" i="13"/>
  <c r="U224" i="13"/>
  <c r="N254" i="13"/>
  <c r="O254" i="13" s="1"/>
  <c r="N267" i="13"/>
  <c r="O267" i="13" s="1"/>
  <c r="U298" i="13"/>
  <c r="K298" i="13"/>
  <c r="N299" i="13"/>
  <c r="O299" i="13" s="1"/>
  <c r="I310" i="13"/>
  <c r="G310" i="13"/>
  <c r="N317" i="13"/>
  <c r="I337" i="13"/>
  <c r="G337" i="13"/>
  <c r="I144" i="13"/>
  <c r="M150" i="13"/>
  <c r="K163" i="13"/>
  <c r="N170" i="13"/>
  <c r="O170" i="13" s="1"/>
  <c r="T198" i="13"/>
  <c r="N303" i="13"/>
  <c r="O303" i="13" s="1"/>
  <c r="U338" i="13"/>
  <c r="G205" i="13"/>
  <c r="O205" i="13"/>
  <c r="M216" i="13"/>
  <c r="I230" i="13"/>
  <c r="M240" i="13"/>
  <c r="I254" i="13"/>
  <c r="M260" i="13"/>
  <c r="I275" i="13"/>
  <c r="M292" i="13"/>
  <c r="I299" i="13"/>
  <c r="M310" i="13"/>
  <c r="K317" i="13"/>
  <c r="I323" i="13"/>
  <c r="M337" i="13"/>
  <c r="I339" i="13"/>
  <c r="O216" i="13"/>
  <c r="M224" i="13"/>
  <c r="O240" i="13"/>
  <c r="M247" i="13"/>
  <c r="K254" i="13"/>
  <c r="O260" i="13"/>
  <c r="M267" i="13"/>
  <c r="M298" i="13"/>
  <c r="O310" i="13"/>
  <c r="M317" i="13"/>
  <c r="O337" i="13"/>
  <c r="M338" i="13"/>
  <c r="N224" i="13"/>
  <c r="O224" i="13" s="1"/>
  <c r="N247" i="13"/>
  <c r="O247" i="13" s="1"/>
  <c r="K205" i="13"/>
  <c r="K231" i="13"/>
  <c r="M254" i="13"/>
  <c r="K259" i="13"/>
  <c r="G267" i="13"/>
  <c r="M275" i="13"/>
  <c r="K285" i="13"/>
  <c r="G298" i="13"/>
  <c r="M299" i="13"/>
  <c r="K303" i="13"/>
  <c r="G317" i="13"/>
  <c r="M323" i="13"/>
  <c r="G338" i="13"/>
  <c r="M339" i="13"/>
  <c r="O27" i="12"/>
  <c r="O70" i="12"/>
  <c r="O53" i="12"/>
  <c r="M85" i="12"/>
  <c r="G84" i="12"/>
  <c r="O85" i="12"/>
  <c r="M91" i="12"/>
  <c r="K101" i="12"/>
  <c r="T106" i="12"/>
  <c r="K121" i="12"/>
  <c r="U121" i="12"/>
  <c r="O144" i="12"/>
  <c r="U179" i="12"/>
  <c r="K179" i="12"/>
  <c r="N185" i="12"/>
  <c r="O185" i="12" s="1"/>
  <c r="O216" i="12"/>
  <c r="K240" i="12"/>
  <c r="N267" i="12"/>
  <c r="O267" i="12" s="1"/>
  <c r="I285" i="12"/>
  <c r="G285" i="12"/>
  <c r="N299" i="12"/>
  <c r="O299" i="12" s="1"/>
  <c r="K310" i="12"/>
  <c r="O317" i="12"/>
  <c r="I332" i="12"/>
  <c r="G332" i="12"/>
  <c r="N338" i="12"/>
  <c r="O338" i="12" s="1"/>
  <c r="O10" i="12"/>
  <c r="M19" i="12"/>
  <c r="O40" i="12"/>
  <c r="M47" i="12"/>
  <c r="O58" i="12"/>
  <c r="M63" i="12"/>
  <c r="N91" i="12"/>
  <c r="M96" i="12"/>
  <c r="K285" i="12"/>
  <c r="N323" i="12"/>
  <c r="O323" i="12" s="1"/>
  <c r="K332" i="12"/>
  <c r="N339" i="12"/>
  <c r="O339" i="12" s="1"/>
  <c r="M40" i="12"/>
  <c r="O91" i="12"/>
  <c r="M101" i="12"/>
  <c r="K106" i="12"/>
  <c r="M112" i="12"/>
  <c r="O126" i="12"/>
  <c r="I137" i="12"/>
  <c r="G137" i="12"/>
  <c r="T144" i="12"/>
  <c r="N179" i="12"/>
  <c r="O179" i="12" s="1"/>
  <c r="N198" i="12"/>
  <c r="O198" i="12" s="1"/>
  <c r="I205" i="12"/>
  <c r="G205" i="12"/>
  <c r="T216" i="12"/>
  <c r="N254" i="12"/>
  <c r="O254" i="12" s="1"/>
  <c r="N285" i="12"/>
  <c r="O285" i="12" s="1"/>
  <c r="O292" i="12"/>
  <c r="N332" i="12"/>
  <c r="O332" i="12" s="1"/>
  <c r="M27" i="12"/>
  <c r="M53" i="12"/>
  <c r="M70" i="12"/>
  <c r="N101" i="12"/>
  <c r="O101" i="12" s="1"/>
  <c r="M102" i="12"/>
  <c r="O112" i="12"/>
  <c r="O121" i="12"/>
  <c r="K137" i="12"/>
  <c r="O137" i="12"/>
  <c r="I163" i="12"/>
  <c r="G163" i="12"/>
  <c r="K205" i="12"/>
  <c r="O240" i="12"/>
  <c r="U240" i="12"/>
  <c r="I247" i="12"/>
  <c r="O260" i="12"/>
  <c r="U275" i="12"/>
  <c r="O310" i="12"/>
  <c r="U310" i="12"/>
  <c r="I317" i="12"/>
  <c r="U323" i="12"/>
  <c r="U339" i="12"/>
  <c r="K185" i="12"/>
  <c r="K84" i="12"/>
  <c r="N106" i="12"/>
  <c r="O106" i="12" s="1"/>
  <c r="U132" i="12"/>
  <c r="K132" i="12"/>
  <c r="N137" i="12"/>
  <c r="K163" i="12"/>
  <c r="O163" i="12"/>
  <c r="M185" i="12"/>
  <c r="O191" i="12"/>
  <c r="I198" i="12"/>
  <c r="N204" i="12"/>
  <c r="O204" i="12" s="1"/>
  <c r="N205" i="12"/>
  <c r="O205" i="12" s="1"/>
  <c r="U254" i="12"/>
  <c r="T260" i="12"/>
  <c r="T337" i="12"/>
  <c r="K58" i="12"/>
  <c r="M78" i="12"/>
  <c r="I126" i="12"/>
  <c r="O150" i="12"/>
  <c r="I231" i="12"/>
  <c r="G231" i="12"/>
  <c r="I259" i="12"/>
  <c r="G259" i="12"/>
  <c r="I303" i="12"/>
  <c r="G303" i="12"/>
  <c r="U157" i="12"/>
  <c r="K157" i="12"/>
  <c r="N78" i="12"/>
  <c r="O78" i="12" s="1"/>
  <c r="T121" i="12"/>
  <c r="N150" i="12"/>
  <c r="K169" i="12"/>
  <c r="O170" i="12"/>
  <c r="I185" i="12"/>
  <c r="G185" i="12"/>
  <c r="T191" i="12"/>
  <c r="N224" i="12"/>
  <c r="O224" i="12" s="1"/>
  <c r="K231" i="12"/>
  <c r="O231" i="12"/>
  <c r="K259" i="12"/>
  <c r="O259" i="12"/>
  <c r="M285" i="12"/>
  <c r="O298" i="12"/>
  <c r="K303" i="12"/>
  <c r="O303" i="12"/>
  <c r="M332" i="12"/>
  <c r="M144" i="12"/>
  <c r="M169" i="12"/>
  <c r="M191" i="12"/>
  <c r="K198" i="12"/>
  <c r="M216" i="12"/>
  <c r="K224" i="12"/>
  <c r="M240" i="12"/>
  <c r="K247" i="12"/>
  <c r="M260" i="12"/>
  <c r="K267" i="12"/>
  <c r="M292" i="12"/>
  <c r="K298" i="12"/>
  <c r="M310" i="12"/>
  <c r="K317" i="12"/>
  <c r="K338" i="12"/>
  <c r="M126" i="12"/>
  <c r="M150" i="12"/>
  <c r="M170" i="12"/>
  <c r="M198" i="12"/>
  <c r="K204" i="12"/>
  <c r="K230" i="12"/>
  <c r="K254" i="12"/>
  <c r="G260" i="12"/>
  <c r="M267" i="12"/>
  <c r="K275" i="12"/>
  <c r="G292" i="12"/>
  <c r="M298" i="12"/>
  <c r="K299" i="12"/>
  <c r="M317" i="12"/>
  <c r="M338" i="12"/>
  <c r="O54" i="11"/>
  <c r="I198" i="11"/>
  <c r="G198" i="11"/>
  <c r="N27" i="11"/>
  <c r="O27" i="11" s="1"/>
  <c r="K78" i="11"/>
  <c r="O101" i="11"/>
  <c r="N132" i="11"/>
  <c r="O339" i="11"/>
  <c r="M35" i="11"/>
  <c r="O53" i="11"/>
  <c r="M54" i="11"/>
  <c r="M85" i="11"/>
  <c r="I106" i="11"/>
  <c r="G106" i="11"/>
  <c r="N185" i="11"/>
  <c r="O185" i="11" s="1"/>
  <c r="O240" i="11"/>
  <c r="O84" i="11"/>
  <c r="K84" i="11"/>
  <c r="I96" i="11"/>
  <c r="G96" i="11"/>
  <c r="K106" i="11"/>
  <c r="O106" i="11"/>
  <c r="G126" i="11"/>
  <c r="I170" i="11"/>
  <c r="G170" i="11"/>
  <c r="M10" i="11"/>
  <c r="G35" i="11"/>
  <c r="M40" i="11"/>
  <c r="G54" i="11"/>
  <c r="K58" i="11"/>
  <c r="M78" i="11"/>
  <c r="G85" i="11"/>
  <c r="M96" i="11"/>
  <c r="I101" i="11"/>
  <c r="O121" i="11"/>
  <c r="M170" i="11"/>
  <c r="O191" i="11"/>
  <c r="M53" i="11"/>
  <c r="K132" i="11"/>
  <c r="O132" i="11"/>
  <c r="O58" i="11"/>
  <c r="U78" i="11"/>
  <c r="I102" i="11"/>
  <c r="M132" i="11"/>
  <c r="I144" i="11"/>
  <c r="N163" i="11"/>
  <c r="O163" i="11" s="1"/>
  <c r="K70" i="11"/>
  <c r="O70" i="11"/>
  <c r="G78" i="11"/>
  <c r="I84" i="11"/>
  <c r="I91" i="11"/>
  <c r="G91" i="11"/>
  <c r="M102" i="11"/>
  <c r="U102" i="11"/>
  <c r="I112" i="11"/>
  <c r="G112" i="11"/>
  <c r="U112" i="11"/>
  <c r="K91" i="11"/>
  <c r="O91" i="11"/>
  <c r="I121" i="11"/>
  <c r="I132" i="11"/>
  <c r="G132" i="11"/>
  <c r="U150" i="11"/>
  <c r="M157" i="11"/>
  <c r="M179" i="11"/>
  <c r="M204" i="11"/>
  <c r="M230" i="11"/>
  <c r="M254" i="11"/>
  <c r="I260" i="11"/>
  <c r="M275" i="11"/>
  <c r="I292" i="11"/>
  <c r="G298" i="11"/>
  <c r="M299" i="11"/>
  <c r="I310" i="11"/>
  <c r="G317" i="11"/>
  <c r="M323" i="11"/>
  <c r="I337" i="11"/>
  <c r="G338" i="11"/>
  <c r="O338" i="11"/>
  <c r="M339" i="11"/>
  <c r="K101" i="11"/>
  <c r="K121" i="11"/>
  <c r="K144" i="11"/>
  <c r="G157" i="11"/>
  <c r="O157" i="11"/>
  <c r="K169" i="11"/>
  <c r="G179" i="11"/>
  <c r="O179" i="11"/>
  <c r="K191" i="11"/>
  <c r="G204" i="11"/>
  <c r="O204" i="11"/>
  <c r="K216" i="11"/>
  <c r="G230" i="11"/>
  <c r="O230" i="11"/>
  <c r="K240" i="11"/>
  <c r="G254" i="11"/>
  <c r="O254" i="11"/>
  <c r="K260" i="11"/>
  <c r="G275" i="11"/>
  <c r="O275" i="11"/>
  <c r="K292" i="11"/>
  <c r="G299" i="11"/>
  <c r="O299" i="11"/>
  <c r="K310" i="11"/>
  <c r="G323" i="11"/>
  <c r="O323" i="11"/>
  <c r="K337" i="11"/>
  <c r="G339" i="11"/>
  <c r="N303" i="11"/>
  <c r="O303" i="11" s="1"/>
  <c r="M101" i="11"/>
  <c r="M121" i="11"/>
  <c r="G137" i="11"/>
  <c r="M144" i="11"/>
  <c r="G163" i="11"/>
  <c r="M169" i="11"/>
  <c r="G185" i="11"/>
  <c r="M191" i="11"/>
  <c r="G205" i="11"/>
  <c r="M216" i="11"/>
  <c r="G231" i="11"/>
  <c r="M240" i="11"/>
  <c r="G259" i="11"/>
  <c r="M260" i="11"/>
  <c r="G285" i="11"/>
  <c r="M292" i="11"/>
  <c r="K298" i="11"/>
  <c r="M310" i="11"/>
  <c r="K317" i="11"/>
  <c r="G332" i="11"/>
  <c r="K338" i="11"/>
  <c r="O40" i="10"/>
  <c r="O58" i="10"/>
  <c r="O10" i="10"/>
  <c r="O84" i="10"/>
  <c r="O121" i="10"/>
  <c r="M53" i="10"/>
  <c r="O157" i="10"/>
  <c r="N27" i="10"/>
  <c r="O27" i="10" s="1"/>
  <c r="N53" i="10"/>
  <c r="N70" i="10"/>
  <c r="O70" i="10" s="1"/>
  <c r="O132" i="10"/>
  <c r="O137" i="10"/>
  <c r="I150" i="10"/>
  <c r="G150" i="10"/>
  <c r="N163" i="10"/>
  <c r="N169" i="10"/>
  <c r="O169" i="10" s="1"/>
  <c r="N205" i="10"/>
  <c r="G240" i="10"/>
  <c r="M70" i="10"/>
  <c r="K10" i="10"/>
  <c r="K40" i="10"/>
  <c r="O53" i="10"/>
  <c r="K58" i="10"/>
  <c r="K84" i="10"/>
  <c r="O91" i="10"/>
  <c r="K101" i="10"/>
  <c r="O106" i="10"/>
  <c r="K121" i="10"/>
  <c r="I224" i="10"/>
  <c r="G224" i="10"/>
  <c r="I247" i="10"/>
  <c r="G247" i="10"/>
  <c r="O259" i="10"/>
  <c r="O323" i="10"/>
  <c r="N35" i="10"/>
  <c r="O35" i="10" s="1"/>
  <c r="N54" i="10"/>
  <c r="O54" i="10" s="1"/>
  <c r="N78" i="10"/>
  <c r="O78" i="10" s="1"/>
  <c r="N96" i="10"/>
  <c r="O96" i="10" s="1"/>
  <c r="N112" i="10"/>
  <c r="O112" i="10" s="1"/>
  <c r="I317" i="10"/>
  <c r="G317" i="10"/>
  <c r="M91" i="10"/>
  <c r="M10" i="10"/>
  <c r="M40" i="10"/>
  <c r="M58" i="10"/>
  <c r="M84" i="10"/>
  <c r="M101" i="10"/>
  <c r="K102" i="10"/>
  <c r="M121" i="10"/>
  <c r="K126" i="10"/>
  <c r="I137" i="10"/>
  <c r="K132" i="10"/>
  <c r="I198" i="10"/>
  <c r="G198" i="10"/>
  <c r="G260" i="10"/>
  <c r="N303" i="10"/>
  <c r="O303" i="10" s="1"/>
  <c r="N332" i="10"/>
  <c r="O332" i="10" s="1"/>
  <c r="M27" i="10"/>
  <c r="M106" i="10"/>
  <c r="O163" i="10"/>
  <c r="O205" i="10"/>
  <c r="U157" i="10"/>
  <c r="I170" i="10"/>
  <c r="G170" i="10"/>
  <c r="N179" i="10"/>
  <c r="O179" i="10" s="1"/>
  <c r="G191" i="10"/>
  <c r="O231" i="10"/>
  <c r="I267" i="10"/>
  <c r="G267" i="10"/>
  <c r="I132" i="10"/>
  <c r="N204" i="10"/>
  <c r="O204" i="10" s="1"/>
  <c r="N231" i="10"/>
  <c r="I298" i="10"/>
  <c r="G298" i="10"/>
  <c r="I338" i="10"/>
  <c r="G338" i="10"/>
  <c r="M150" i="10"/>
  <c r="I163" i="10"/>
  <c r="M170" i="10"/>
  <c r="K179" i="10"/>
  <c r="I185" i="10"/>
  <c r="M198" i="10"/>
  <c r="K204" i="10"/>
  <c r="I205" i="10"/>
  <c r="M224" i="10"/>
  <c r="K230" i="10"/>
  <c r="I231" i="10"/>
  <c r="M247" i="10"/>
  <c r="K254" i="10"/>
  <c r="I259" i="10"/>
  <c r="M267" i="10"/>
  <c r="K275" i="10"/>
  <c r="I285" i="10"/>
  <c r="G292" i="10"/>
  <c r="M298" i="10"/>
  <c r="K299" i="10"/>
  <c r="I303" i="10"/>
  <c r="G310" i="10"/>
  <c r="M317" i="10"/>
  <c r="K323" i="10"/>
  <c r="I332" i="10"/>
  <c r="G337" i="10"/>
  <c r="M338" i="10"/>
  <c r="O150" i="10"/>
  <c r="M157" i="10"/>
  <c r="K163" i="10"/>
  <c r="M179" i="10"/>
  <c r="M204" i="10"/>
  <c r="M230" i="10"/>
  <c r="M254" i="10"/>
  <c r="M275" i="10"/>
  <c r="O298" i="10"/>
  <c r="M299" i="10"/>
  <c r="O317" i="10"/>
  <c r="M323" i="10"/>
  <c r="M339" i="10"/>
  <c r="N230" i="10"/>
  <c r="O230" i="10" s="1"/>
  <c r="G157" i="10"/>
  <c r="M163" i="10"/>
  <c r="G179" i="10"/>
  <c r="M185" i="10"/>
  <c r="K191" i="10"/>
  <c r="G204" i="10"/>
  <c r="M205" i="10"/>
  <c r="K216" i="10"/>
  <c r="M231" i="10"/>
  <c r="K240" i="10"/>
  <c r="G254" i="10"/>
  <c r="M259" i="10"/>
  <c r="K260" i="10"/>
  <c r="G275" i="10"/>
  <c r="K292" i="10"/>
  <c r="G299" i="10"/>
  <c r="K310" i="10"/>
  <c r="G323" i="10"/>
  <c r="K337" i="10"/>
  <c r="G339" i="10"/>
  <c r="O35" i="9"/>
  <c r="O96" i="9"/>
  <c r="G10" i="9"/>
  <c r="O10" i="9"/>
  <c r="K27" i="9"/>
  <c r="I35" i="9"/>
  <c r="G40" i="9"/>
  <c r="O40" i="9"/>
  <c r="K53" i="9"/>
  <c r="I54" i="9"/>
  <c r="G58" i="9"/>
  <c r="O58" i="9"/>
  <c r="K70" i="9"/>
  <c r="G84" i="9"/>
  <c r="O84" i="9"/>
  <c r="K91" i="9"/>
  <c r="G101" i="9"/>
  <c r="K106" i="9"/>
  <c r="G121" i="9"/>
  <c r="O121" i="9"/>
  <c r="K132" i="9"/>
  <c r="G144" i="9"/>
  <c r="O144" i="9"/>
  <c r="G163" i="9"/>
  <c r="G169" i="9"/>
  <c r="O170" i="9"/>
  <c r="O179" i="9"/>
  <c r="M185" i="9"/>
  <c r="T198" i="9"/>
  <c r="K216" i="9"/>
  <c r="O216" i="9"/>
  <c r="M27" i="9"/>
  <c r="M53" i="9"/>
  <c r="M70" i="9"/>
  <c r="M91" i="9"/>
  <c r="M106" i="9"/>
  <c r="M132" i="9"/>
  <c r="K157" i="9"/>
  <c r="I191" i="9"/>
  <c r="U205" i="9"/>
  <c r="O267" i="9"/>
  <c r="O298" i="9"/>
  <c r="O338" i="9"/>
  <c r="G27" i="9"/>
  <c r="M35" i="9"/>
  <c r="G53" i="9"/>
  <c r="M54" i="9"/>
  <c r="G70" i="9"/>
  <c r="M78" i="9"/>
  <c r="G91" i="9"/>
  <c r="M96" i="9"/>
  <c r="G106" i="9"/>
  <c r="M112" i="9"/>
  <c r="G132" i="9"/>
  <c r="M137" i="9"/>
  <c r="G157" i="9"/>
  <c r="M169" i="9"/>
  <c r="K179" i="9"/>
  <c r="I198" i="9"/>
  <c r="O323" i="9"/>
  <c r="O339" i="9"/>
  <c r="O157" i="9"/>
  <c r="I170" i="9"/>
  <c r="O198" i="9"/>
  <c r="M216" i="9"/>
  <c r="O299" i="9"/>
  <c r="G150" i="9"/>
  <c r="G179" i="9"/>
  <c r="K240" i="9"/>
  <c r="O240" i="9"/>
  <c r="N332" i="9"/>
  <c r="O332" i="9" s="1"/>
  <c r="M260" i="9"/>
  <c r="M292" i="9"/>
  <c r="M310" i="9"/>
  <c r="I323" i="9"/>
  <c r="M337" i="9"/>
  <c r="K338" i="9"/>
  <c r="I339" i="9"/>
  <c r="G216" i="9"/>
  <c r="M224" i="9"/>
  <c r="G240" i="9"/>
  <c r="M247" i="9"/>
  <c r="G260" i="9"/>
  <c r="O260" i="9"/>
  <c r="M267" i="9"/>
  <c r="G292" i="9"/>
  <c r="O292" i="9"/>
  <c r="M298" i="9"/>
  <c r="G310" i="9"/>
  <c r="O310" i="9"/>
  <c r="M317" i="9"/>
  <c r="G337" i="9"/>
  <c r="M338" i="9"/>
  <c r="G198" i="9"/>
  <c r="M204" i="9"/>
  <c r="G224" i="9"/>
  <c r="M230" i="9"/>
  <c r="G247" i="9"/>
  <c r="M254" i="9"/>
  <c r="G267" i="9"/>
  <c r="M275" i="9"/>
  <c r="G298" i="9"/>
  <c r="M299" i="9"/>
  <c r="G317" i="9"/>
  <c r="M323" i="9"/>
  <c r="G338" i="9"/>
  <c r="M339" i="9"/>
  <c r="G70" i="8"/>
  <c r="I205" i="8"/>
  <c r="G205" i="8"/>
  <c r="K19" i="8"/>
  <c r="O35" i="8"/>
  <c r="K47" i="8"/>
  <c r="I63" i="8"/>
  <c r="I137" i="8"/>
  <c r="G137" i="8"/>
  <c r="K205" i="8"/>
  <c r="O205" i="8"/>
  <c r="I231" i="8"/>
  <c r="G231" i="8"/>
  <c r="K303" i="8"/>
  <c r="O303" i="8"/>
  <c r="K332" i="8"/>
  <c r="O332" i="8"/>
  <c r="K112" i="8"/>
  <c r="O112" i="8"/>
  <c r="I303" i="8"/>
  <c r="G303" i="8"/>
  <c r="K58" i="8"/>
  <c r="K137" i="8"/>
  <c r="I163" i="8"/>
  <c r="G163" i="8"/>
  <c r="K231" i="8"/>
  <c r="O231" i="8"/>
  <c r="U260" i="8"/>
  <c r="N298" i="8"/>
  <c r="O298" i="8" s="1"/>
  <c r="N317" i="8"/>
  <c r="O317" i="8" s="1"/>
  <c r="U337" i="8"/>
  <c r="G10" i="8"/>
  <c r="M19" i="8"/>
  <c r="G40" i="8"/>
  <c r="M47" i="8"/>
  <c r="N101" i="8"/>
  <c r="O101" i="8" s="1"/>
  <c r="O102" i="8"/>
  <c r="U106" i="8"/>
  <c r="N126" i="8"/>
  <c r="O126" i="8" s="1"/>
  <c r="N137" i="8"/>
  <c r="O137" i="8" s="1"/>
  <c r="N150" i="8"/>
  <c r="O150" i="8" s="1"/>
  <c r="K163" i="8"/>
  <c r="O163" i="8"/>
  <c r="T191" i="8"/>
  <c r="U216" i="8"/>
  <c r="N19" i="8"/>
  <c r="O19" i="8" s="1"/>
  <c r="N47" i="8"/>
  <c r="O47" i="8" s="1"/>
  <c r="I58" i="8"/>
  <c r="N144" i="8"/>
  <c r="O144" i="8" s="1"/>
  <c r="I185" i="8"/>
  <c r="G185" i="8"/>
  <c r="N292" i="8"/>
  <c r="M332" i="8"/>
  <c r="N337" i="8"/>
  <c r="O337" i="8" s="1"/>
  <c r="I112" i="8"/>
  <c r="G112" i="8"/>
  <c r="K259" i="8"/>
  <c r="O259" i="8"/>
  <c r="G91" i="8"/>
  <c r="K35" i="8"/>
  <c r="G85" i="8"/>
  <c r="M112" i="8"/>
  <c r="I126" i="8"/>
  <c r="U144" i="8"/>
  <c r="I150" i="8"/>
  <c r="K185" i="8"/>
  <c r="O185" i="8"/>
  <c r="I285" i="8"/>
  <c r="G285" i="8"/>
  <c r="O53" i="8"/>
  <c r="O54" i="8"/>
  <c r="M70" i="8"/>
  <c r="O78" i="8"/>
  <c r="O85" i="8"/>
  <c r="M91" i="8"/>
  <c r="K96" i="8"/>
  <c r="O96" i="8"/>
  <c r="I102" i="8"/>
  <c r="O170" i="8"/>
  <c r="O198" i="8"/>
  <c r="M205" i="8"/>
  <c r="I259" i="8"/>
  <c r="G259" i="8"/>
  <c r="K285" i="8"/>
  <c r="M303" i="8"/>
  <c r="T310" i="8"/>
  <c r="I332" i="8"/>
  <c r="G332" i="8"/>
  <c r="M121" i="8"/>
  <c r="K126" i="8"/>
  <c r="K150" i="8"/>
  <c r="K170" i="8"/>
  <c r="K198" i="8"/>
  <c r="K224" i="8"/>
  <c r="K247" i="8"/>
  <c r="K267" i="8"/>
  <c r="K298" i="8"/>
  <c r="K317" i="8"/>
  <c r="K338" i="8"/>
  <c r="N191" i="8"/>
  <c r="O191" i="8" s="1"/>
  <c r="N216" i="8"/>
  <c r="O216" i="8" s="1"/>
  <c r="N260" i="8"/>
  <c r="O260" i="8" s="1"/>
  <c r="N310" i="8"/>
  <c r="O310" i="8" s="1"/>
  <c r="M126" i="8"/>
  <c r="M150" i="8"/>
  <c r="M170" i="8"/>
  <c r="M198" i="8"/>
  <c r="M224" i="8"/>
  <c r="M247" i="8"/>
  <c r="M267" i="8"/>
  <c r="M298" i="8"/>
  <c r="M317" i="8"/>
  <c r="M338" i="8"/>
  <c r="O47" i="7"/>
  <c r="O19" i="7"/>
  <c r="O10" i="7"/>
  <c r="M19" i="7"/>
  <c r="K27" i="7"/>
  <c r="O40" i="7"/>
  <c r="M47" i="7"/>
  <c r="G58" i="7"/>
  <c r="G63" i="7"/>
  <c r="O163" i="7"/>
  <c r="O339" i="7"/>
  <c r="O85" i="7"/>
  <c r="K102" i="7"/>
  <c r="O102" i="7"/>
  <c r="G19" i="7"/>
  <c r="K35" i="7"/>
  <c r="G47" i="7"/>
  <c r="K54" i="7"/>
  <c r="K126" i="7"/>
  <c r="O126" i="7"/>
  <c r="T85" i="7"/>
  <c r="O169" i="7"/>
  <c r="K10" i="7"/>
  <c r="G27" i="7"/>
  <c r="K40" i="7"/>
  <c r="G53" i="7"/>
  <c r="K58" i="7"/>
  <c r="O78" i="7"/>
  <c r="T84" i="7"/>
  <c r="M96" i="7"/>
  <c r="T101" i="7"/>
  <c r="O216" i="7"/>
  <c r="O63" i="7"/>
  <c r="M63" i="7"/>
  <c r="K85" i="7"/>
  <c r="O96" i="7"/>
  <c r="O185" i="7"/>
  <c r="N85" i="7"/>
  <c r="N102" i="7"/>
  <c r="N126" i="7"/>
  <c r="N170" i="7"/>
  <c r="O170" i="7" s="1"/>
  <c r="N267" i="7"/>
  <c r="O267" i="7" s="1"/>
  <c r="K112" i="7"/>
  <c r="K137" i="7"/>
  <c r="M157" i="7"/>
  <c r="K163" i="7"/>
  <c r="M179" i="7"/>
  <c r="K185" i="7"/>
  <c r="M204" i="7"/>
  <c r="K205" i="7"/>
  <c r="M230" i="7"/>
  <c r="K231" i="7"/>
  <c r="I240" i="7"/>
  <c r="M254" i="7"/>
  <c r="I260" i="7"/>
  <c r="M275" i="7"/>
  <c r="I292" i="7"/>
  <c r="G298" i="7"/>
  <c r="O298" i="7"/>
  <c r="M299" i="7"/>
  <c r="I310" i="7"/>
  <c r="G317" i="7"/>
  <c r="M323" i="7"/>
  <c r="I337" i="7"/>
  <c r="G338" i="7"/>
  <c r="O338" i="7"/>
  <c r="M339" i="7"/>
  <c r="M112" i="7"/>
  <c r="K121" i="7"/>
  <c r="K144" i="7"/>
  <c r="M163" i="7"/>
  <c r="K169" i="7"/>
  <c r="M185" i="7"/>
  <c r="M205" i="7"/>
  <c r="M231" i="7"/>
  <c r="K260" i="7"/>
  <c r="O275" i="7"/>
  <c r="K292" i="7"/>
  <c r="K310" i="7"/>
  <c r="G323" i="7"/>
  <c r="K337" i="7"/>
  <c r="G339" i="7"/>
  <c r="N332" i="7"/>
  <c r="O332" i="7" s="1"/>
  <c r="M144" i="7"/>
  <c r="M169" i="7"/>
  <c r="M191" i="7"/>
  <c r="M216" i="7"/>
  <c r="M240" i="7"/>
  <c r="M260" i="7"/>
  <c r="M292" i="7"/>
  <c r="M310" i="7"/>
  <c r="K338" i="7"/>
  <c r="O78" i="6"/>
  <c r="O10" i="6"/>
  <c r="O101" i="6"/>
  <c r="M53" i="6"/>
  <c r="M112" i="6"/>
  <c r="O137" i="6"/>
  <c r="O275" i="6"/>
  <c r="M35" i="6"/>
  <c r="O53" i="6"/>
  <c r="M54" i="6"/>
  <c r="O70" i="6"/>
  <c r="M78" i="6"/>
  <c r="O91" i="6"/>
  <c r="M96" i="6"/>
  <c r="O106" i="6"/>
  <c r="M70" i="6"/>
  <c r="T137" i="6"/>
  <c r="O163" i="6"/>
  <c r="O299" i="6"/>
  <c r="O339" i="6"/>
  <c r="M10" i="6"/>
  <c r="M40" i="6"/>
  <c r="M58" i="6"/>
  <c r="M84" i="6"/>
  <c r="M101" i="6"/>
  <c r="O132" i="6"/>
  <c r="O157" i="6"/>
  <c r="O254" i="6"/>
  <c r="M91" i="6"/>
  <c r="M27" i="6"/>
  <c r="M106" i="6"/>
  <c r="M144" i="6"/>
  <c r="K112" i="6"/>
  <c r="K126" i="6"/>
  <c r="O230" i="6"/>
  <c r="N191" i="6"/>
  <c r="O191" i="6" s="1"/>
  <c r="N216" i="6"/>
  <c r="O216" i="6" s="1"/>
  <c r="M150" i="6"/>
  <c r="K157" i="6"/>
  <c r="M170" i="6"/>
  <c r="K179" i="6"/>
  <c r="M198" i="6"/>
  <c r="K204" i="6"/>
  <c r="M224" i="6"/>
  <c r="K230" i="6"/>
  <c r="O240" i="6"/>
  <c r="M247" i="6"/>
  <c r="K254" i="6"/>
  <c r="G260" i="6"/>
  <c r="M267" i="6"/>
  <c r="K275" i="6"/>
  <c r="I285" i="6"/>
  <c r="G292" i="6"/>
  <c r="O292" i="6"/>
  <c r="U298" i="6"/>
  <c r="K299" i="6"/>
  <c r="G310" i="6"/>
  <c r="O310" i="6"/>
  <c r="M317" i="6"/>
  <c r="K323" i="6"/>
  <c r="I332" i="6"/>
  <c r="G337" i="6"/>
  <c r="O337" i="6"/>
  <c r="M338" i="6"/>
  <c r="K339" i="6"/>
  <c r="G150" i="6"/>
  <c r="O150" i="6"/>
  <c r="M157" i="6"/>
  <c r="G170" i="6"/>
  <c r="M179" i="6"/>
  <c r="G198" i="6"/>
  <c r="O198" i="6"/>
  <c r="M204" i="6"/>
  <c r="G224" i="6"/>
  <c r="M230" i="6"/>
  <c r="G247" i="6"/>
  <c r="M254" i="6"/>
  <c r="G267" i="6"/>
  <c r="O267" i="6"/>
  <c r="M275" i="6"/>
  <c r="G298" i="6"/>
  <c r="M299" i="6"/>
  <c r="G317" i="6"/>
  <c r="O317" i="6"/>
  <c r="M323" i="6"/>
  <c r="G338" i="6"/>
  <c r="M339" i="6"/>
  <c r="K121" i="6"/>
  <c r="G132" i="6"/>
  <c r="M137" i="6"/>
  <c r="K144" i="6"/>
  <c r="G157" i="6"/>
  <c r="M163" i="6"/>
  <c r="K169" i="6"/>
  <c r="G179" i="6"/>
  <c r="K191" i="6"/>
  <c r="G204" i="6"/>
  <c r="K216" i="6"/>
  <c r="G230" i="6"/>
  <c r="K240" i="6"/>
  <c r="G254" i="6"/>
  <c r="K260" i="6"/>
  <c r="G275" i="6"/>
  <c r="K292" i="6"/>
  <c r="G299" i="6"/>
  <c r="K310" i="6"/>
  <c r="G323" i="6"/>
  <c r="K337" i="6"/>
  <c r="G339" i="6"/>
  <c r="N303" i="6"/>
  <c r="O303" i="6" s="1"/>
  <c r="K10" i="5"/>
  <c r="I19" i="5"/>
  <c r="G27" i="5"/>
  <c r="M35" i="5"/>
  <c r="T47" i="5"/>
  <c r="I53" i="5"/>
  <c r="G54" i="5"/>
  <c r="G63" i="5"/>
  <c r="N70" i="5"/>
  <c r="O70" i="5" s="1"/>
  <c r="G78" i="5"/>
  <c r="N102" i="5"/>
  <c r="O102" i="5" s="1"/>
  <c r="O121" i="5"/>
  <c r="O126" i="5"/>
  <c r="M126" i="5"/>
  <c r="N132" i="5"/>
  <c r="N150" i="5"/>
  <c r="N179" i="5"/>
  <c r="O179" i="5" s="1"/>
  <c r="N247" i="5"/>
  <c r="O247" i="5" s="1"/>
  <c r="N254" i="5"/>
  <c r="O254" i="5" s="1"/>
  <c r="I292" i="5"/>
  <c r="G292" i="5"/>
  <c r="O323" i="5"/>
  <c r="N332" i="5"/>
  <c r="O332" i="5" s="1"/>
  <c r="K47" i="5"/>
  <c r="I144" i="5"/>
  <c r="G144" i="5"/>
  <c r="I169" i="5"/>
  <c r="G169" i="5"/>
  <c r="I216" i="5"/>
  <c r="G216" i="5"/>
  <c r="K19" i="5"/>
  <c r="G35" i="5"/>
  <c r="O35" i="5"/>
  <c r="K53" i="5"/>
  <c r="T78" i="5"/>
  <c r="G101" i="5"/>
  <c r="T102" i="5"/>
  <c r="K144" i="5"/>
  <c r="O144" i="5"/>
  <c r="O275" i="5"/>
  <c r="O317" i="5"/>
  <c r="N40" i="5"/>
  <c r="O40" i="5" s="1"/>
  <c r="M47" i="5"/>
  <c r="T54" i="5"/>
  <c r="T126" i="5"/>
  <c r="N137" i="5"/>
  <c r="O137" i="5" s="1"/>
  <c r="N157" i="5"/>
  <c r="O157" i="5" s="1"/>
  <c r="O204" i="5"/>
  <c r="N275" i="5"/>
  <c r="I310" i="5"/>
  <c r="G310" i="5"/>
  <c r="O132" i="5"/>
  <c r="M19" i="5"/>
  <c r="N47" i="5"/>
  <c r="O47" i="5" s="1"/>
  <c r="M53" i="5"/>
  <c r="I240" i="5"/>
  <c r="G240" i="5"/>
  <c r="M58" i="5"/>
  <c r="O84" i="5"/>
  <c r="M91" i="5"/>
  <c r="K102" i="5"/>
  <c r="O299" i="5"/>
  <c r="I337" i="5"/>
  <c r="G337" i="5"/>
  <c r="N339" i="5"/>
  <c r="O339" i="5" s="1"/>
  <c r="M102" i="5"/>
  <c r="O58" i="5"/>
  <c r="M70" i="5"/>
  <c r="N85" i="5"/>
  <c r="O85" i="5" s="1"/>
  <c r="N91" i="5"/>
  <c r="O91" i="5" s="1"/>
  <c r="M101" i="5"/>
  <c r="O106" i="5"/>
  <c r="K126" i="5"/>
  <c r="O170" i="5"/>
  <c r="I191" i="5"/>
  <c r="G191" i="5"/>
  <c r="N224" i="5"/>
  <c r="O224" i="5" s="1"/>
  <c r="O230" i="5"/>
  <c r="I260" i="5"/>
  <c r="G260" i="5"/>
  <c r="N299" i="5"/>
  <c r="N303" i="5"/>
  <c r="O303" i="5" s="1"/>
  <c r="K150" i="5"/>
  <c r="M169" i="5"/>
  <c r="K170" i="5"/>
  <c r="M191" i="5"/>
  <c r="K198" i="5"/>
  <c r="M216" i="5"/>
  <c r="K224" i="5"/>
  <c r="M240" i="5"/>
  <c r="K247" i="5"/>
  <c r="I254" i="5"/>
  <c r="M260" i="5"/>
  <c r="K267" i="5"/>
  <c r="I275" i="5"/>
  <c r="M292" i="5"/>
  <c r="K298" i="5"/>
  <c r="I299" i="5"/>
  <c r="M310" i="5"/>
  <c r="K317" i="5"/>
  <c r="I323" i="5"/>
  <c r="M337" i="5"/>
  <c r="K338" i="5"/>
  <c r="I339" i="5"/>
  <c r="M150" i="5"/>
  <c r="O169" i="5"/>
  <c r="M170" i="5"/>
  <c r="O191" i="5"/>
  <c r="M198" i="5"/>
  <c r="K204" i="5"/>
  <c r="O216" i="5"/>
  <c r="K230" i="5"/>
  <c r="O240" i="5"/>
  <c r="K254" i="5"/>
  <c r="O260" i="5"/>
  <c r="K275" i="5"/>
  <c r="K299" i="5"/>
  <c r="M317" i="5"/>
  <c r="K323" i="5"/>
  <c r="K339" i="5"/>
  <c r="M106" i="5"/>
  <c r="M132" i="5"/>
  <c r="M157" i="5"/>
  <c r="M179" i="5"/>
  <c r="M204" i="5"/>
  <c r="M230" i="5"/>
  <c r="M254" i="5"/>
  <c r="M275" i="5"/>
  <c r="M299" i="5"/>
  <c r="M323" i="5"/>
  <c r="M339" i="5"/>
  <c r="O35" i="4"/>
  <c r="O54" i="4"/>
  <c r="O78" i="4"/>
  <c r="M19" i="4"/>
  <c r="O169" i="4"/>
  <c r="O170" i="4"/>
  <c r="G185" i="4"/>
  <c r="K198" i="4"/>
  <c r="K204" i="4"/>
  <c r="N247" i="4"/>
  <c r="O298" i="4"/>
  <c r="M63" i="4"/>
  <c r="O19" i="4"/>
  <c r="K35" i="4"/>
  <c r="O47" i="4"/>
  <c r="K54" i="4"/>
  <c r="O63" i="4"/>
  <c r="K78" i="4"/>
  <c r="O85" i="4"/>
  <c r="K96" i="4"/>
  <c r="O102" i="4"/>
  <c r="K112" i="4"/>
  <c r="K137" i="4"/>
  <c r="O150" i="4"/>
  <c r="O191" i="4"/>
  <c r="U198" i="4"/>
  <c r="N216" i="4"/>
  <c r="O216" i="4" s="1"/>
  <c r="N260" i="4"/>
  <c r="O260" i="4" s="1"/>
  <c r="N337" i="4"/>
  <c r="O337" i="4" s="1"/>
  <c r="M163" i="4"/>
  <c r="O292" i="4"/>
  <c r="O338" i="4"/>
  <c r="M85" i="4"/>
  <c r="O247" i="4"/>
  <c r="M35" i="4"/>
  <c r="M54" i="4"/>
  <c r="M78" i="4"/>
  <c r="M96" i="4"/>
  <c r="M112" i="4"/>
  <c r="M137" i="4"/>
  <c r="I170" i="4"/>
  <c r="I179" i="4"/>
  <c r="G198" i="4"/>
  <c r="I198" i="4"/>
  <c r="U204" i="4"/>
  <c r="I285" i="4"/>
  <c r="G285" i="4"/>
  <c r="O163" i="4"/>
  <c r="K169" i="4"/>
  <c r="O198" i="4"/>
  <c r="O224" i="4"/>
  <c r="I259" i="4"/>
  <c r="G259" i="4"/>
  <c r="M285" i="4"/>
  <c r="I303" i="4"/>
  <c r="G303" i="4"/>
  <c r="M102" i="4"/>
  <c r="M126" i="4"/>
  <c r="K170" i="4"/>
  <c r="N224" i="4"/>
  <c r="I231" i="4"/>
  <c r="G231" i="4"/>
  <c r="M303" i="4"/>
  <c r="U337" i="4"/>
  <c r="I332" i="4"/>
  <c r="G332" i="4"/>
  <c r="I169" i="4"/>
  <c r="K185" i="4"/>
  <c r="I204" i="4"/>
  <c r="O267" i="4"/>
  <c r="O317" i="4"/>
  <c r="M185" i="4"/>
  <c r="M205" i="4"/>
  <c r="K216" i="4"/>
  <c r="I224" i="4"/>
  <c r="G230" i="4"/>
  <c r="M231" i="4"/>
  <c r="K240" i="4"/>
  <c r="I247" i="4"/>
  <c r="G254" i="4"/>
  <c r="O254" i="4"/>
  <c r="M259" i="4"/>
  <c r="K260" i="4"/>
  <c r="I267" i="4"/>
  <c r="G275" i="4"/>
  <c r="O275" i="4"/>
  <c r="K292" i="4"/>
  <c r="I298" i="4"/>
  <c r="G299" i="4"/>
  <c r="O299" i="4"/>
  <c r="K310" i="4"/>
  <c r="I317" i="4"/>
  <c r="G323" i="4"/>
  <c r="O323" i="4"/>
  <c r="K337" i="4"/>
  <c r="I338" i="4"/>
  <c r="G339" i="4"/>
  <c r="O339" i="4"/>
  <c r="M216" i="4"/>
  <c r="K224" i="4"/>
  <c r="M240" i="4"/>
  <c r="K247" i="4"/>
  <c r="M260" i="4"/>
  <c r="K267" i="4"/>
  <c r="M292" i="4"/>
  <c r="K298" i="4"/>
  <c r="K317" i="4"/>
  <c r="K338" i="4"/>
  <c r="G216" i="4"/>
  <c r="M224" i="4"/>
  <c r="G240" i="4"/>
  <c r="M247" i="4"/>
  <c r="G260" i="4"/>
  <c r="M267" i="4"/>
  <c r="G292" i="4"/>
  <c r="M298" i="4"/>
  <c r="G310" i="4"/>
  <c r="M317" i="4"/>
  <c r="G337" i="4"/>
  <c r="M338" i="4"/>
  <c r="O260" i="3"/>
  <c r="O191" i="3"/>
  <c r="N63" i="3"/>
  <c r="O63" i="3" s="1"/>
  <c r="N170" i="3"/>
  <c r="O170" i="3" s="1"/>
  <c r="M27" i="3"/>
  <c r="K35" i="3"/>
  <c r="G47" i="3"/>
  <c r="M53" i="3"/>
  <c r="K54" i="3"/>
  <c r="M70" i="3"/>
  <c r="K78" i="3"/>
  <c r="G85" i="3"/>
  <c r="M91" i="3"/>
  <c r="K96" i="3"/>
  <c r="M106" i="3"/>
  <c r="K112" i="3"/>
  <c r="M132" i="3"/>
  <c r="K137" i="3"/>
  <c r="M157" i="3"/>
  <c r="K163" i="3"/>
  <c r="M179" i="3"/>
  <c r="K185" i="3"/>
  <c r="M204" i="3"/>
  <c r="K205" i="3"/>
  <c r="M230" i="3"/>
  <c r="K231" i="3"/>
  <c r="G247" i="3"/>
  <c r="M254" i="3"/>
  <c r="K259" i="3"/>
  <c r="G267" i="3"/>
  <c r="M275" i="3"/>
  <c r="K285" i="3"/>
  <c r="M299" i="3"/>
  <c r="K303" i="3"/>
  <c r="M323" i="3"/>
  <c r="K332" i="3"/>
  <c r="G338" i="3"/>
  <c r="M339" i="3"/>
  <c r="G27" i="3"/>
  <c r="M35" i="3"/>
  <c r="G53" i="3"/>
  <c r="M54" i="3"/>
  <c r="G70" i="3"/>
  <c r="M78" i="3"/>
  <c r="G91" i="3"/>
  <c r="G106" i="3"/>
  <c r="M112" i="3"/>
  <c r="G132" i="3"/>
  <c r="M137" i="3"/>
  <c r="G157" i="3"/>
  <c r="M163" i="3"/>
  <c r="G179" i="3"/>
  <c r="M185" i="3"/>
  <c r="G204" i="3"/>
  <c r="M205" i="3"/>
  <c r="G230" i="3"/>
  <c r="M231" i="3"/>
  <c r="G254" i="3"/>
  <c r="M259" i="3"/>
  <c r="G275" i="3"/>
  <c r="M285" i="3"/>
  <c r="G299" i="3"/>
  <c r="M303" i="3"/>
  <c r="G323" i="3"/>
  <c r="M332" i="3"/>
  <c r="G339" i="3"/>
  <c r="N54" i="3"/>
  <c r="O54" i="3" s="1"/>
  <c r="N78" i="3"/>
  <c r="O78" i="3" s="1"/>
  <c r="N163" i="3"/>
  <c r="O163" i="3" s="1"/>
  <c r="N185" i="3"/>
  <c r="O185" i="3" s="1"/>
  <c r="N205" i="3"/>
  <c r="O205" i="3" s="1"/>
  <c r="N231" i="3"/>
  <c r="O231" i="3" s="1"/>
  <c r="N303" i="3"/>
  <c r="O303" i="3" s="1"/>
  <c r="M10" i="3"/>
  <c r="M40" i="3"/>
  <c r="M58" i="3"/>
  <c r="M84" i="3"/>
  <c r="M101" i="3"/>
  <c r="M121" i="3"/>
  <c r="M144" i="3"/>
  <c r="M169" i="3"/>
  <c r="K170" i="3"/>
  <c r="M191" i="3"/>
  <c r="K198" i="3"/>
  <c r="M216" i="3"/>
  <c r="K224" i="3"/>
  <c r="M240" i="3"/>
  <c r="K247" i="3"/>
  <c r="M260" i="3"/>
  <c r="K267" i="3"/>
  <c r="M292" i="3"/>
  <c r="K298" i="3"/>
  <c r="K317" i="3"/>
  <c r="K338" i="3"/>
  <c r="O101" i="2"/>
  <c r="O10" i="2"/>
  <c r="O40" i="2"/>
  <c r="O58" i="2"/>
  <c r="O84" i="2"/>
  <c r="O121" i="2"/>
  <c r="N137" i="2"/>
  <c r="G150" i="2"/>
  <c r="G169" i="2"/>
  <c r="N179" i="2"/>
  <c r="T179" i="2"/>
  <c r="N275" i="2"/>
  <c r="O275" i="2" s="1"/>
  <c r="U323" i="2"/>
  <c r="M40" i="2"/>
  <c r="O54" i="2"/>
  <c r="M58" i="2"/>
  <c r="O78" i="2"/>
  <c r="M84" i="2"/>
  <c r="M101" i="2"/>
  <c r="O112" i="2"/>
  <c r="M121" i="2"/>
  <c r="I267" i="2"/>
  <c r="G267" i="2"/>
  <c r="I298" i="2"/>
  <c r="G298" i="2"/>
  <c r="M35" i="2"/>
  <c r="I247" i="2"/>
  <c r="G247" i="2"/>
  <c r="O137" i="2"/>
  <c r="M10" i="2"/>
  <c r="G10" i="2"/>
  <c r="K27" i="2"/>
  <c r="G40" i="2"/>
  <c r="K53" i="2"/>
  <c r="G58" i="2"/>
  <c r="K70" i="2"/>
  <c r="G84" i="2"/>
  <c r="K91" i="2"/>
  <c r="G101" i="2"/>
  <c r="K106" i="2"/>
  <c r="K132" i="2"/>
  <c r="N163" i="2"/>
  <c r="O163" i="2" s="1"/>
  <c r="O170" i="2"/>
  <c r="I198" i="2"/>
  <c r="G198" i="2"/>
  <c r="O204" i="2"/>
  <c r="I317" i="2"/>
  <c r="G317" i="2"/>
  <c r="O323" i="2"/>
  <c r="N339" i="2"/>
  <c r="O339" i="2" s="1"/>
  <c r="M96" i="2"/>
  <c r="K137" i="2"/>
  <c r="N144" i="2"/>
  <c r="O144" i="2" s="1"/>
  <c r="U275" i="2"/>
  <c r="N323" i="2"/>
  <c r="M78" i="2"/>
  <c r="O179" i="2"/>
  <c r="K35" i="2"/>
  <c r="K54" i="2"/>
  <c r="M179" i="2"/>
  <c r="M137" i="2"/>
  <c r="N157" i="2"/>
  <c r="O157" i="2" s="1"/>
  <c r="T157" i="2"/>
  <c r="G170" i="2"/>
  <c r="N216" i="2"/>
  <c r="O216" i="2" s="1"/>
  <c r="I224" i="2"/>
  <c r="G224" i="2"/>
  <c r="N299" i="2"/>
  <c r="O299" i="2" s="1"/>
  <c r="I338" i="2"/>
  <c r="G338" i="2"/>
  <c r="M198" i="2"/>
  <c r="K204" i="2"/>
  <c r="M224" i="2"/>
  <c r="K230" i="2"/>
  <c r="M247" i="2"/>
  <c r="K254" i="2"/>
  <c r="M267" i="2"/>
  <c r="G292" i="2"/>
  <c r="M298" i="2"/>
  <c r="G310" i="2"/>
  <c r="M317" i="2"/>
  <c r="G337" i="2"/>
  <c r="M338" i="2"/>
  <c r="K339" i="2"/>
  <c r="O198" i="2"/>
  <c r="M204" i="2"/>
  <c r="O224" i="2"/>
  <c r="M230" i="2"/>
  <c r="O247" i="2"/>
  <c r="M254" i="2"/>
  <c r="O267" i="2"/>
  <c r="M275" i="2"/>
  <c r="O298" i="2"/>
  <c r="M299" i="2"/>
  <c r="O317" i="2"/>
  <c r="M323" i="2"/>
  <c r="O338" i="2"/>
  <c r="M339" i="2"/>
  <c r="G157" i="2"/>
  <c r="M163" i="2"/>
  <c r="K169" i="2"/>
  <c r="G179" i="2"/>
  <c r="K191" i="2"/>
  <c r="G204" i="2"/>
  <c r="K216" i="2"/>
  <c r="K240" i="2"/>
  <c r="K260" i="2"/>
  <c r="G275" i="2"/>
  <c r="K292" i="2"/>
  <c r="G299" i="2"/>
  <c r="K310" i="2"/>
  <c r="G323" i="2"/>
  <c r="K337" i="2"/>
  <c r="G339" i="2"/>
  <c r="N185" i="2"/>
  <c r="O185" i="2" s="1"/>
  <c r="N205" i="2"/>
  <c r="O205" i="2" s="1"/>
  <c r="N231" i="2"/>
  <c r="O231" i="2" s="1"/>
  <c r="N259" i="2"/>
  <c r="O259" i="2" s="1"/>
  <c r="N285" i="2"/>
  <c r="O285" i="2" s="1"/>
  <c r="N303" i="2"/>
  <c r="O303" i="2" s="1"/>
  <c r="N332" i="2"/>
  <c r="O332" i="2" s="1"/>
  <c r="O53" i="1"/>
  <c r="O106" i="1"/>
  <c r="M40" i="1"/>
  <c r="G157" i="1"/>
  <c r="I157" i="1"/>
  <c r="K230" i="1"/>
  <c r="I259" i="1"/>
  <c r="G259" i="1"/>
  <c r="G275" i="1"/>
  <c r="I275" i="1"/>
  <c r="I303" i="1"/>
  <c r="G303" i="1"/>
  <c r="K144" i="1"/>
  <c r="K157" i="1"/>
  <c r="G179" i="1"/>
  <c r="I179" i="1"/>
  <c r="M191" i="1"/>
  <c r="N198" i="1"/>
  <c r="O198" i="1" s="1"/>
  <c r="K205" i="1"/>
  <c r="G216" i="1"/>
  <c r="U216" i="1"/>
  <c r="I247" i="1"/>
  <c r="M259" i="1"/>
  <c r="I260" i="1"/>
  <c r="O275" i="1"/>
  <c r="K275" i="1"/>
  <c r="M303" i="1"/>
  <c r="I310" i="1"/>
  <c r="K337" i="1"/>
  <c r="M58" i="1"/>
  <c r="O10" i="1"/>
  <c r="K27" i="1"/>
  <c r="O40" i="1"/>
  <c r="K53" i="1"/>
  <c r="O58" i="1"/>
  <c r="K70" i="1"/>
  <c r="O84" i="1"/>
  <c r="K91" i="1"/>
  <c r="O101" i="1"/>
  <c r="K106" i="1"/>
  <c r="O121" i="1"/>
  <c r="G137" i="1"/>
  <c r="I163" i="1"/>
  <c r="G163" i="1"/>
  <c r="O179" i="1"/>
  <c r="K179" i="1"/>
  <c r="G240" i="1"/>
  <c r="M10" i="1"/>
  <c r="M84" i="1"/>
  <c r="M101" i="1"/>
  <c r="G132" i="1"/>
  <c r="I132" i="1"/>
  <c r="G144" i="1"/>
  <c r="M163" i="1"/>
  <c r="I169" i="1"/>
  <c r="I185" i="1"/>
  <c r="G185" i="1"/>
  <c r="M198" i="1"/>
  <c r="G299" i="1"/>
  <c r="I299" i="1"/>
  <c r="I332" i="1"/>
  <c r="G332" i="1"/>
  <c r="G339" i="1"/>
  <c r="I339" i="1"/>
  <c r="M27" i="1"/>
  <c r="M53" i="1"/>
  <c r="M70" i="1"/>
  <c r="M91" i="1"/>
  <c r="M106" i="1"/>
  <c r="O132" i="1"/>
  <c r="K150" i="1"/>
  <c r="O150" i="1"/>
  <c r="I170" i="1"/>
  <c r="I191" i="1"/>
  <c r="I205" i="1"/>
  <c r="G205" i="1"/>
  <c r="U205" i="1"/>
  <c r="U224" i="1"/>
  <c r="G254" i="1"/>
  <c r="I254" i="1"/>
  <c r="O299" i="1"/>
  <c r="K299" i="1"/>
  <c r="I317" i="1"/>
  <c r="I337" i="1"/>
  <c r="K339" i="1"/>
  <c r="M230" i="1"/>
  <c r="I231" i="1"/>
  <c r="G231" i="1"/>
  <c r="K254" i="1"/>
  <c r="U260" i="1"/>
  <c r="U310" i="1"/>
  <c r="M317" i="1"/>
  <c r="G323" i="1"/>
  <c r="I323" i="1"/>
  <c r="I137" i="1"/>
  <c r="G150" i="1"/>
  <c r="G204" i="1"/>
  <c r="I204" i="1"/>
  <c r="G224" i="1"/>
  <c r="M231" i="1"/>
  <c r="I240" i="1"/>
  <c r="K260" i="1"/>
  <c r="M298" i="1"/>
  <c r="U298" i="1"/>
  <c r="K310" i="1"/>
  <c r="O323" i="1"/>
  <c r="K323" i="1"/>
  <c r="M338" i="1"/>
  <c r="U338" i="1"/>
  <c r="U169" i="1"/>
  <c r="G170" i="1"/>
  <c r="M179" i="1"/>
  <c r="O204" i="1"/>
  <c r="K204" i="1"/>
  <c r="G230" i="1"/>
  <c r="I230" i="1"/>
  <c r="I267" i="1"/>
  <c r="I285" i="1"/>
  <c r="G285" i="1"/>
  <c r="U285" i="1"/>
  <c r="G317" i="1"/>
  <c r="O137" i="1"/>
  <c r="M144" i="1"/>
  <c r="O163" i="1"/>
  <c r="K170" i="1"/>
  <c r="O185" i="1"/>
  <c r="K198" i="1"/>
  <c r="O205" i="1"/>
  <c r="M216" i="1"/>
  <c r="K224" i="1"/>
  <c r="O231" i="1"/>
  <c r="M240" i="1"/>
  <c r="K247" i="1"/>
  <c r="O259" i="1"/>
  <c r="M260" i="1"/>
  <c r="K267" i="1"/>
  <c r="M292" i="1"/>
  <c r="K298" i="1"/>
  <c r="M310" i="1"/>
  <c r="K317" i="1"/>
  <c r="M337" i="1"/>
  <c r="K338" i="1"/>
</calcChain>
</file>

<file path=xl/sharedStrings.xml><?xml version="1.0" encoding="utf-8"?>
<sst xmlns="http://schemas.openxmlformats.org/spreadsheetml/2006/main" count="16336" uniqueCount="619">
  <si>
    <t/>
  </si>
  <si>
    <t>Figures Finalised as at 2025/04/25</t>
  </si>
  <si>
    <t>STATEMENT OF OPERATING REVENUE FOR THE 3rd Quarter Ended 31 March 2025</t>
  </si>
  <si>
    <t>Executive and council</t>
  </si>
  <si>
    <t>Budget</t>
  </si>
  <si>
    <t>First Quarter 2024/25</t>
  </si>
  <si>
    <t>Second Quarter 2024/25</t>
  </si>
  <si>
    <t>Third Quarter 2024/25</t>
  </si>
  <si>
    <t>Fourth Quarter 2024/25</t>
  </si>
  <si>
    <t>Year to date: 31 March 2025</t>
  </si>
  <si>
    <t>Third Quarter 2023/24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</si>
  <si>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</si>
  <si>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</si>
  <si>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</si>
  <si>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</si>
  <si>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</si>
  <si>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</si>
  <si>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</si>
  <si>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</si>
  <si>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</si>
  <si>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adj budget</t>
  </si>
  <si>
    <t>Q3 of 2023/24 to Q3 of 2024/25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</si>
  <si>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</si>
  <si>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</si>
  <si>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</si>
  <si>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</si>
  <si>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</si>
  <si>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</si>
  <si>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</si>
  <si>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</si>
  <si>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</si>
  <si>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</si>
  <si>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</si>
  <si>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</si>
  <si>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</si>
  <si>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</si>
  <si>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</si>
  <si>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</si>
  <si>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</si>
  <si>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</si>
  <si>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</si>
  <si>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</si>
  <si>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</si>
  <si>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</si>
  <si>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</si>
  <si>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</si>
  <si>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</si>
  <si>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</si>
  <si>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</si>
  <si>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</si>
  <si>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</si>
  <si>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</si>
  <si>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</si>
  <si>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</si>
  <si>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</si>
  <si>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</si>
  <si>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</si>
  <si>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</si>
  <si>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</si>
  <si>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</si>
  <si>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</si>
  <si>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</si>
  <si>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</si>
  <si>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</si>
  <si>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</si>
  <si>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</si>
  <si>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</si>
  <si>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</si>
  <si>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</si>
  <si>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</si>
  <si>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</si>
  <si>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</si>
  <si>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</si>
  <si>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</si>
  <si>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</si>
  <si>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</si>
  <si>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</si>
  <si>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</si>
  <si>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</si>
  <si>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</si>
  <si>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</si>
  <si>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</si>
  <si>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</si>
  <si>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</si>
  <si>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</si>
  <si>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</si>
  <si>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</si>
  <si>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</si>
  <si>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</si>
  <si>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</si>
  <si>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</si>
  <si>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</si>
  <si>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</si>
  <si>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</si>
  <si>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</si>
  <si>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</si>
  <si>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</si>
  <si>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</si>
  <si>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</si>
  <si>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</si>
  <si>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</si>
  <si>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</si>
  <si>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</si>
  <si>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</si>
  <si>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</si>
  <si>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</si>
  <si>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</si>
  <si>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</si>
  <si>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</si>
  <si>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</si>
  <si>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</si>
  <si>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</si>
  <si>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</si>
  <si>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</si>
  <si>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</si>
  <si>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</si>
  <si>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</si>
  <si>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</si>
  <si>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</si>
  <si>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</si>
  <si>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</si>
  <si>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</si>
  <si>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</si>
  <si>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</si>
  <si>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</si>
  <si>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</si>
  <si>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</si>
  <si>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</si>
  <si>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</si>
  <si>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</si>
  <si>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</si>
  <si>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</si>
  <si>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</si>
  <si>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</si>
  <si>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</si>
  <si>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</si>
  <si>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</si>
  <si>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</si>
  <si>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</si>
  <si>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</si>
  <si>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</si>
  <si>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</si>
  <si>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</si>
  <si>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</si>
  <si>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</si>
  <si>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</si>
  <si>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</si>
  <si>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</si>
  <si>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</si>
  <si>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</si>
  <si>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</si>
  <si>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</si>
  <si>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</si>
  <si>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</si>
  <si>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</si>
  <si>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</si>
  <si>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</si>
  <si>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</si>
  <si>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</si>
  <si>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</si>
  <si>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</si>
  <si>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</si>
  <si>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</si>
  <si>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</si>
  <si>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</si>
  <si>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</si>
  <si>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</si>
  <si>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</si>
  <si>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</si>
  <si>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</si>
  <si>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</si>
  <si>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</si>
  <si>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</si>
  <si>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</si>
  <si>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</si>
  <si>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</si>
  <si>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</si>
  <si>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</si>
  <si>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</si>
  <si>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</si>
  <si>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</si>
  <si>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</si>
  <si>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</si>
  <si>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</si>
  <si>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</si>
  <si>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</si>
  <si>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</si>
  <si>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</si>
  <si>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</si>
  <si>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</si>
  <si>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</si>
  <si>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</si>
  <si>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</si>
  <si>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</si>
  <si>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</si>
  <si>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</si>
  <si>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</si>
  <si>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</si>
  <si>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</si>
  <si>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</si>
  <si>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</si>
  <si>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</si>
  <si>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</si>
  <si>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</si>
  <si>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</si>
  <si>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</si>
  <si>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</si>
  <si>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</si>
  <si>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</si>
  <si>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</si>
  <si>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</si>
  <si>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</si>
  <si>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</si>
  <si>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</si>
  <si>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</si>
  <si>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</si>
  <si>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</si>
  <si>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</si>
  <si>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</si>
  <si>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</si>
  <si>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</si>
  <si>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</si>
  <si>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</si>
  <si>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</si>
  <si>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</si>
  <si>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</si>
  <si>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</si>
  <si>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</si>
  <si>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</si>
  <si>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</si>
  <si>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</si>
  <si>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</si>
  <si>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</si>
  <si>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</si>
  <si>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</si>
  <si>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</si>
  <si>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</si>
  <si>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</si>
  <si>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</si>
  <si>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</si>
  <si>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</si>
  <si>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</si>
  <si>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</si>
  <si>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</si>
  <si>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</si>
  <si>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</si>
  <si>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</si>
  <si>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</si>
  <si>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</si>
  <si>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</si>
  <si>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</si>
  <si>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</si>
  <si>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</si>
  <si>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</si>
  <si>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</si>
  <si>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</si>
  <si>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</si>
  <si>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</si>
  <si>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</si>
  <si>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</si>
  <si>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</si>
  <si>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</si>
  <si>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</si>
  <si>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</si>
  <si>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</si>
  <si>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</si>
  <si>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</si>
  <si>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</si>
  <si>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</si>
  <si>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</si>
  <si>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</si>
  <si>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</si>
  <si>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</si>
  <si>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</si>
  <si>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</si>
  <si>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</si>
  <si>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</si>
  <si>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</si>
  <si>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</si>
  <si>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</si>
  <si>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</si>
  <si>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</si>
  <si>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</si>
  <si>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</si>
  <si>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</si>
  <si>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</si>
  <si>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</si>
  <si>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</si>
  <si>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</si>
  <si>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</si>
  <si>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</si>
  <si>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</si>
  <si>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</si>
  <si>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</si>
  <si>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</si>
  <si>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</si>
  <si>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</si>
  <si>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</si>
  <si>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</si>
  <si>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</si>
  <si>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Johannes Phumani Phungula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</si>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</sst>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18224950</v>
      </c>
      <c r="E8" s="31">
        <v>18224950</v>
      </c>
      <c r="F8" s="31">
        <v>4415629</v>
      </c>
      <c r="G8" s="36">
        <f>IF(($D8       =0),0,($F8       /$D8       ))</f>
        <v>0.24228483480064417</v>
      </c>
      <c r="H8" s="31">
        <v>8026412</v>
      </c>
      <c r="I8" s="36">
        <f>IF(($D8       =0),0,($H8       /$D8       ))</f>
        <v>0.44040790235364158</v>
      </c>
      <c r="J8" s="31">
        <v>8455613</v>
      </c>
      <c r="K8" s="36">
        <f>IF(($E8       =0),0,($J8       /$E8       ))</f>
        <v>0.46395809042000113</v>
      </c>
      <c r="L8" s="31">
        <v>0</v>
      </c>
      <c r="M8" s="36">
        <f>IF(($E8       =0),0,($L8       /$E8       ))</f>
        <v>0</v>
      </c>
      <c r="N8" s="31">
        <f>$F8       +$H8       +$J8</f>
        <v>20897654</v>
      </c>
      <c r="O8" s="36">
        <f>IF(($E8       =0),0,($N8       /$E8       ))</f>
        <v>1.1466508275742868</v>
      </c>
      <c r="P8" s="31">
        <v>6744089</v>
      </c>
      <c r="Q8" s="31">
        <v>19818020</v>
      </c>
      <c r="R8" s="31">
        <v>16347890</v>
      </c>
      <c r="S8" s="31">
        <v>19489317</v>
      </c>
      <c r="T8" s="36">
        <f>IF(($R8       =0),0,($S8       /$R8       ))</f>
        <v>1.1921610067109578</v>
      </c>
      <c r="U8" s="36">
        <f>IF(($P8       =0),0,(($J8       /$P8       )-1))</f>
        <v>0.25378134837781641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1193660</v>
      </c>
      <c r="E9" s="31">
        <v>1322370</v>
      </c>
      <c r="F9" s="31">
        <v>72006</v>
      </c>
      <c r="G9" s="36">
        <f>IF(($D9       =0),0,($F9       /$D9       ))</f>
        <v>6.0323710269255905E-2</v>
      </c>
      <c r="H9" s="31">
        <v>379918</v>
      </c>
      <c r="I9" s="36">
        <f>IF(($D9       =0),0,($H9       /$D9       ))</f>
        <v>0.31827991220280483</v>
      </c>
      <c r="J9" s="31">
        <v>389633</v>
      </c>
      <c r="K9" s="36">
        <f>IF(($E9       =0),0,($J9       /$E9       ))</f>
        <v>0.2946474889781226</v>
      </c>
      <c r="L9" s="31">
        <v>0</v>
      </c>
      <c r="M9" s="36">
        <f>IF(($E9       =0),0,($L9       /$E9       ))</f>
        <v>0</v>
      </c>
      <c r="N9" s="31">
        <f>$F9       +$H9       +$J9</f>
        <v>841557</v>
      </c>
      <c r="O9" s="36">
        <f>IF(($E9       =0),0,($N9       /$E9       ))</f>
        <v>0.63640055355157787</v>
      </c>
      <c r="P9" s="31">
        <v>290249</v>
      </c>
      <c r="Q9" s="31">
        <v>1142120</v>
      </c>
      <c r="R9" s="31">
        <v>1200320</v>
      </c>
      <c r="S9" s="31">
        <v>1050056</v>
      </c>
      <c r="T9" s="36">
        <f>IF(($R9       =0),0,($S9       /$R9       ))</f>
        <v>0.87481338309784062</v>
      </c>
      <c r="U9" s="36">
        <f>IF(($P9       =0),0,(($J9       /$P9       )-1))</f>
        <v>0.34240944843909893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19418610</v>
      </c>
      <c r="E10" s="32">
        <f>SUM(E8:E9)</f>
        <v>19547320</v>
      </c>
      <c r="F10" s="32">
        <f>SUM(F8:F9)</f>
        <v>4487635</v>
      </c>
      <c r="G10" s="37">
        <f t="shared" ref="G10:G54" si="0">IF(($D10      =0),0,($F10      /$D10      ))</f>
        <v>0.23109970281086031</v>
      </c>
      <c r="H10" s="32">
        <f>SUM(H8:H9)</f>
        <v>8406330</v>
      </c>
      <c r="I10" s="37">
        <f t="shared" ref="I10:I54" si="1">IF(($D10      =0),0,($H10      /$D10      ))</f>
        <v>0.43290070710519446</v>
      </c>
      <c r="J10" s="32">
        <f>SUM(J8:J9)</f>
        <v>8845246</v>
      </c>
      <c r="K10" s="37">
        <f t="shared" ref="K10:K54" si="2">IF(($E10      =0),0,($J10      /$E10      ))</f>
        <v>0.45250428191690728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21739211</v>
      </c>
      <c r="O10" s="37">
        <f t="shared" ref="O10:O54" si="5">IF(($E10      =0),0,($N10      /$E10      ))</f>
        <v>1.1121325583251309</v>
      </c>
      <c r="P10" s="32">
        <f>SUM(P8:P9)</f>
        <v>7034338</v>
      </c>
      <c r="Q10" s="32">
        <f>SUM(Q8:Q9)</f>
        <v>20960140</v>
      </c>
      <c r="R10" s="32">
        <f>SUM(R8:R9)</f>
        <v>17548210</v>
      </c>
      <c r="S10" s="32">
        <f>SUM(S8:S9)</f>
        <v>20539373</v>
      </c>
      <c r="T10" s="37">
        <f t="shared" ref="T10:T54" si="6">IF(($R10      =0),0,($S10      /$R10      ))</f>
        <v>1.1704540235157888</v>
      </c>
      <c r="U10" s="37">
        <f t="shared" ref="U10:U54" si="7">IF(($P10      =0),0,(($J10      /$P10      )-1))</f>
        <v>0.25743829767634141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162056</v>
      </c>
      <c r="E11" s="31">
        <v>162056</v>
      </c>
      <c r="F11" s="31">
        <v>2644</v>
      </c>
      <c r="G11" s="36">
        <f t="shared" si="0"/>
        <v>1.631534778101397E-2</v>
      </c>
      <c r="H11" s="31">
        <v>153900</v>
      </c>
      <c r="I11" s="36">
        <f t="shared" si="1"/>
        <v>0.94967171841832454</v>
      </c>
      <c r="J11" s="31">
        <v>42751</v>
      </c>
      <c r="K11" s="36">
        <f t="shared" si="2"/>
        <v>0.2638038702670682</v>
      </c>
      <c r="L11" s="31">
        <v>0</v>
      </c>
      <c r="M11" s="36">
        <f t="shared" si="3"/>
        <v>0</v>
      </c>
      <c r="N11" s="31">
        <f t="shared" si="4"/>
        <v>199295</v>
      </c>
      <c r="O11" s="36">
        <f t="shared" si="5"/>
        <v>1.2297909364664066</v>
      </c>
      <c r="P11" s="31">
        <v>1918</v>
      </c>
      <c r="Q11" s="31">
        <v>162056</v>
      </c>
      <c r="R11" s="31">
        <v>162056</v>
      </c>
      <c r="S11" s="31">
        <v>9916</v>
      </c>
      <c r="T11" s="36">
        <f t="shared" si="6"/>
        <v>6.1188724885224859E-2</v>
      </c>
      <c r="U11" s="36">
        <f t="shared" si="7"/>
        <v>21.28936392075078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27159962</v>
      </c>
      <c r="E12" s="31">
        <v>27159962</v>
      </c>
      <c r="F12" s="31">
        <v>29667000</v>
      </c>
      <c r="G12" s="36">
        <f t="shared" si="0"/>
        <v>1.0923063883520898</v>
      </c>
      <c r="H12" s="31">
        <v>23733000</v>
      </c>
      <c r="I12" s="36">
        <f t="shared" si="1"/>
        <v>0.87382301934001239</v>
      </c>
      <c r="J12" s="31">
        <v>17800000</v>
      </c>
      <c r="K12" s="36">
        <f t="shared" si="2"/>
        <v>0.6553764692307007</v>
      </c>
      <c r="L12" s="31">
        <v>0</v>
      </c>
      <c r="M12" s="36">
        <f t="shared" si="3"/>
        <v>0</v>
      </c>
      <c r="N12" s="31">
        <f t="shared" si="4"/>
        <v>71200000</v>
      </c>
      <c r="O12" s="36">
        <f t="shared" si="5"/>
        <v>2.6215058769228028</v>
      </c>
      <c r="P12" s="31">
        <v>16806000</v>
      </c>
      <c r="Q12" s="31">
        <v>25642514</v>
      </c>
      <c r="R12" s="31">
        <v>24043514</v>
      </c>
      <c r="S12" s="31">
        <v>63422000</v>
      </c>
      <c r="T12" s="36">
        <f t="shared" si="6"/>
        <v>2.6378007807011903</v>
      </c>
      <c r="U12" s="36">
        <f t="shared" si="7"/>
        <v>5.9145543258360078E-2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25926356</v>
      </c>
      <c r="E13" s="31">
        <v>25926356</v>
      </c>
      <c r="F13" s="31">
        <v>3611811</v>
      </c>
      <c r="G13" s="36">
        <f t="shared" si="0"/>
        <v>0.1393103990394948</v>
      </c>
      <c r="H13" s="31">
        <v>3221695</v>
      </c>
      <c r="I13" s="36">
        <f t="shared" si="1"/>
        <v>0.12426331722051491</v>
      </c>
      <c r="J13" s="31">
        <v>2422372</v>
      </c>
      <c r="K13" s="36">
        <f t="shared" si="2"/>
        <v>9.3432798654774316E-2</v>
      </c>
      <c r="L13" s="31">
        <v>0</v>
      </c>
      <c r="M13" s="36">
        <f t="shared" si="3"/>
        <v>0</v>
      </c>
      <c r="N13" s="31">
        <f t="shared" si="4"/>
        <v>9255878</v>
      </c>
      <c r="O13" s="36">
        <f t="shared" si="5"/>
        <v>0.35700651491478402</v>
      </c>
      <c r="P13" s="31">
        <v>4241289</v>
      </c>
      <c r="Q13" s="31">
        <v>127656776</v>
      </c>
      <c r="R13" s="31">
        <v>26544356</v>
      </c>
      <c r="S13" s="31">
        <v>9181615</v>
      </c>
      <c r="T13" s="36">
        <f t="shared" si="6"/>
        <v>0.34589707130208774</v>
      </c>
      <c r="U13" s="36">
        <f t="shared" si="7"/>
        <v>-0.42885948116244854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4576000</v>
      </c>
      <c r="E14" s="31">
        <v>4576000</v>
      </c>
      <c r="F14" s="31">
        <v>4581021</v>
      </c>
      <c r="G14" s="36">
        <f t="shared" si="0"/>
        <v>1.0010972465034964</v>
      </c>
      <c r="H14" s="31">
        <v>5951</v>
      </c>
      <c r="I14" s="36">
        <f t="shared" si="1"/>
        <v>1.3004807692307693E-3</v>
      </c>
      <c r="J14" s="31">
        <v>116</v>
      </c>
      <c r="K14" s="36">
        <f t="shared" si="2"/>
        <v>2.5349650349650351E-5</v>
      </c>
      <c r="L14" s="31">
        <v>0</v>
      </c>
      <c r="M14" s="36">
        <f t="shared" si="3"/>
        <v>0</v>
      </c>
      <c r="N14" s="31">
        <f t="shared" si="4"/>
        <v>4587088</v>
      </c>
      <c r="O14" s="36">
        <f t="shared" si="5"/>
        <v>1.0024230769230769</v>
      </c>
      <c r="P14" s="31">
        <v>-57156</v>
      </c>
      <c r="Q14" s="31">
        <v>4100368</v>
      </c>
      <c r="R14" s="31">
        <v>4100368</v>
      </c>
      <c r="S14" s="31">
        <v>2007141</v>
      </c>
      <c r="T14" s="36">
        <f t="shared" si="6"/>
        <v>0.48950264951828715</v>
      </c>
      <c r="U14" s="36">
        <f t="shared" si="7"/>
        <v>-1.0020295332073623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12654327</v>
      </c>
      <c r="E15" s="31">
        <v>12654327</v>
      </c>
      <c r="F15" s="31">
        <v>5272573</v>
      </c>
      <c r="G15" s="36">
        <f t="shared" si="0"/>
        <v>0.41666166837635854</v>
      </c>
      <c r="H15" s="31">
        <v>0</v>
      </c>
      <c r="I15" s="36">
        <f t="shared" si="1"/>
        <v>0</v>
      </c>
      <c r="J15" s="31">
        <v>4159983</v>
      </c>
      <c r="K15" s="36">
        <f t="shared" si="2"/>
        <v>0.32873996380842696</v>
      </c>
      <c r="L15" s="31">
        <v>0</v>
      </c>
      <c r="M15" s="36">
        <f t="shared" si="3"/>
        <v>0</v>
      </c>
      <c r="N15" s="31">
        <f t="shared" si="4"/>
        <v>9432556</v>
      </c>
      <c r="O15" s="36">
        <f t="shared" si="5"/>
        <v>0.7454016321847855</v>
      </c>
      <c r="P15" s="31">
        <v>3909125</v>
      </c>
      <c r="Q15" s="31">
        <v>15541398</v>
      </c>
      <c r="R15" s="31">
        <v>15541398</v>
      </c>
      <c r="S15" s="31">
        <v>3909125</v>
      </c>
      <c r="T15" s="36">
        <f t="shared" si="6"/>
        <v>0.25152981733046154</v>
      </c>
      <c r="U15" s="36">
        <f t="shared" si="7"/>
        <v>6.4172417101013624E-2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141684</v>
      </c>
      <c r="E16" s="31">
        <v>141684</v>
      </c>
      <c r="F16" s="31">
        <v>52624</v>
      </c>
      <c r="G16" s="36">
        <f t="shared" si="0"/>
        <v>0.37141808531662007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52624</v>
      </c>
      <c r="O16" s="36">
        <f t="shared" si="5"/>
        <v>0.37141808531662007</v>
      </c>
      <c r="P16" s="31">
        <v>20183</v>
      </c>
      <c r="Q16" s="31">
        <v>105929</v>
      </c>
      <c r="R16" s="31">
        <v>135065</v>
      </c>
      <c r="S16" s="31">
        <v>35617</v>
      </c>
      <c r="T16" s="36">
        <f t="shared" si="6"/>
        <v>0.26370266168141265</v>
      </c>
      <c r="U16" s="36">
        <f t="shared" si="7"/>
        <v>-1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65847797</v>
      </c>
      <c r="E17" s="31">
        <v>65847797</v>
      </c>
      <c r="F17" s="31">
        <v>28751001</v>
      </c>
      <c r="G17" s="36">
        <f t="shared" si="0"/>
        <v>0.43662813806815737</v>
      </c>
      <c r="H17" s="31">
        <v>18214000</v>
      </c>
      <c r="I17" s="36">
        <f t="shared" si="1"/>
        <v>0.27660758339417185</v>
      </c>
      <c r="J17" s="31">
        <v>17251000</v>
      </c>
      <c r="K17" s="36">
        <f t="shared" si="2"/>
        <v>0.26198294834373881</v>
      </c>
      <c r="L17" s="31">
        <v>0</v>
      </c>
      <c r="M17" s="36">
        <f t="shared" si="3"/>
        <v>0</v>
      </c>
      <c r="N17" s="31">
        <f t="shared" si="4"/>
        <v>64216001</v>
      </c>
      <c r="O17" s="36">
        <f t="shared" si="5"/>
        <v>0.97521866980606808</v>
      </c>
      <c r="P17" s="31">
        <v>16238000</v>
      </c>
      <c r="Q17" s="31">
        <v>39428767</v>
      </c>
      <c r="R17" s="31">
        <v>37416767</v>
      </c>
      <c r="S17" s="31">
        <v>61015000</v>
      </c>
      <c r="T17" s="36">
        <f t="shared" si="6"/>
        <v>1.6306860504543323</v>
      </c>
      <c r="U17" s="36">
        <f t="shared" si="7"/>
        <v>6.2384530114546033E-2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80389278</v>
      </c>
      <c r="E18" s="31">
        <v>90025928</v>
      </c>
      <c r="F18" s="31">
        <v>91853</v>
      </c>
      <c r="G18" s="36">
        <f t="shared" si="0"/>
        <v>1.1426026241957291E-3</v>
      </c>
      <c r="H18" s="31">
        <v>55724582</v>
      </c>
      <c r="I18" s="36">
        <f t="shared" si="1"/>
        <v>0.69318425773148507</v>
      </c>
      <c r="J18" s="31">
        <v>34277500</v>
      </c>
      <c r="K18" s="36">
        <f t="shared" si="2"/>
        <v>0.38075142085733343</v>
      </c>
      <c r="L18" s="31">
        <v>0</v>
      </c>
      <c r="M18" s="36">
        <f t="shared" si="3"/>
        <v>0</v>
      </c>
      <c r="N18" s="31">
        <f t="shared" si="4"/>
        <v>90093935</v>
      </c>
      <c r="O18" s="36">
        <f t="shared" si="5"/>
        <v>1.0007554157064618</v>
      </c>
      <c r="P18" s="31">
        <v>29185102</v>
      </c>
      <c r="Q18" s="31">
        <v>60591828</v>
      </c>
      <c r="R18" s="31">
        <v>122379604</v>
      </c>
      <c r="S18" s="31">
        <v>-18678529</v>
      </c>
      <c r="T18" s="36">
        <f t="shared" si="6"/>
        <v>-0.15262779408895619</v>
      </c>
      <c r="U18" s="36">
        <f t="shared" si="7"/>
        <v>0.17448621560411204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216857460</v>
      </c>
      <c r="E19" s="32">
        <f>SUM(E11:E18)</f>
        <v>226494110</v>
      </c>
      <c r="F19" s="32">
        <f>SUM(F11:F18)</f>
        <v>72030527</v>
      </c>
      <c r="G19" s="37">
        <f t="shared" si="0"/>
        <v>0.33215609460702894</v>
      </c>
      <c r="H19" s="32">
        <f>SUM(H11:H18)</f>
        <v>101053128</v>
      </c>
      <c r="I19" s="37">
        <f t="shared" si="1"/>
        <v>0.46598870981888285</v>
      </c>
      <c r="J19" s="32">
        <f>SUM(J11:J18)</f>
        <v>75953722</v>
      </c>
      <c r="K19" s="37">
        <f t="shared" si="2"/>
        <v>0.33534524142813249</v>
      </c>
      <c r="L19" s="32">
        <f>SUM(L11:L18)</f>
        <v>0</v>
      </c>
      <c r="M19" s="37">
        <f t="shared" si="3"/>
        <v>0</v>
      </c>
      <c r="N19" s="32">
        <f t="shared" si="4"/>
        <v>249037377</v>
      </c>
      <c r="O19" s="37">
        <f t="shared" si="5"/>
        <v>1.0995313608817465</v>
      </c>
      <c r="P19" s="32">
        <f>SUM(P11:P18)</f>
        <v>70344461</v>
      </c>
      <c r="Q19" s="32">
        <f>SUM(Q11:Q18)</f>
        <v>273229636</v>
      </c>
      <c r="R19" s="32">
        <f>SUM(R11:R18)</f>
        <v>230323128</v>
      </c>
      <c r="S19" s="32">
        <f>SUM(S11:S18)</f>
        <v>120901885</v>
      </c>
      <c r="T19" s="37">
        <f t="shared" si="6"/>
        <v>0.52492290309638379</v>
      </c>
      <c r="U19" s="37">
        <f t="shared" si="7"/>
        <v>7.9739910154404292E-2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230000</v>
      </c>
      <c r="E22" s="31">
        <v>230000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150127742</v>
      </c>
      <c r="E23" s="31">
        <v>142946635</v>
      </c>
      <c r="F23" s="31">
        <v>58577869</v>
      </c>
      <c r="G23" s="36">
        <f t="shared" si="0"/>
        <v>0.3901868383526344</v>
      </c>
      <c r="H23" s="31">
        <v>46244804</v>
      </c>
      <c r="I23" s="36">
        <f t="shared" si="1"/>
        <v>0.3080363654573583</v>
      </c>
      <c r="J23" s="31">
        <v>34814297</v>
      </c>
      <c r="K23" s="36">
        <f t="shared" si="2"/>
        <v>0.24354750988017312</v>
      </c>
      <c r="L23" s="31">
        <v>0</v>
      </c>
      <c r="M23" s="36">
        <f t="shared" si="3"/>
        <v>0</v>
      </c>
      <c r="N23" s="31">
        <f t="shared" si="4"/>
        <v>139636970</v>
      </c>
      <c r="O23" s="36">
        <f t="shared" si="5"/>
        <v>0.97684684917556819</v>
      </c>
      <c r="P23" s="31">
        <v>32789058</v>
      </c>
      <c r="Q23" s="31">
        <v>144271513</v>
      </c>
      <c r="R23" s="31">
        <v>142656699</v>
      </c>
      <c r="S23" s="31">
        <v>131127002</v>
      </c>
      <c r="T23" s="36">
        <f t="shared" si="6"/>
        <v>0.91917872009641832</v>
      </c>
      <c r="U23" s="36">
        <f t="shared" si="7"/>
        <v>6.1765696349068699E-2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38481456</v>
      </c>
      <c r="E25" s="31">
        <v>38481456</v>
      </c>
      <c r="F25" s="31">
        <v>214719</v>
      </c>
      <c r="G25" s="36">
        <f t="shared" si="0"/>
        <v>5.5798044647790875E-3</v>
      </c>
      <c r="H25" s="31">
        <v>0</v>
      </c>
      <c r="I25" s="36">
        <f t="shared" si="1"/>
        <v>0</v>
      </c>
      <c r="J25" s="31">
        <v>8696</v>
      </c>
      <c r="K25" s="36">
        <f t="shared" si="2"/>
        <v>2.2597897543169884E-4</v>
      </c>
      <c r="L25" s="31">
        <v>0</v>
      </c>
      <c r="M25" s="36">
        <f t="shared" si="3"/>
        <v>0</v>
      </c>
      <c r="N25" s="31">
        <f t="shared" si="4"/>
        <v>223415</v>
      </c>
      <c r="O25" s="36">
        <f t="shared" si="5"/>
        <v>5.8057834402107864E-3</v>
      </c>
      <c r="P25" s="31">
        <v>0</v>
      </c>
      <c r="Q25" s="31">
        <v>38481456</v>
      </c>
      <c r="R25" s="31">
        <v>38481456</v>
      </c>
      <c r="S25" s="31">
        <v>2110</v>
      </c>
      <c r="T25" s="36">
        <f t="shared" si="6"/>
        <v>5.4831605124296751E-5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24726360</v>
      </c>
      <c r="E26" s="31">
        <v>24726355</v>
      </c>
      <c r="F26" s="31">
        <v>680662</v>
      </c>
      <c r="G26" s="36">
        <f t="shared" si="0"/>
        <v>2.7527788158062894E-2</v>
      </c>
      <c r="H26" s="31">
        <v>732725</v>
      </c>
      <c r="I26" s="36">
        <f t="shared" si="1"/>
        <v>2.963335484883339E-2</v>
      </c>
      <c r="J26" s="31">
        <v>197833</v>
      </c>
      <c r="K26" s="36">
        <f t="shared" si="2"/>
        <v>8.0008962097324905E-3</v>
      </c>
      <c r="L26" s="31">
        <v>0</v>
      </c>
      <c r="M26" s="36">
        <f t="shared" si="3"/>
        <v>0</v>
      </c>
      <c r="N26" s="31">
        <f t="shared" si="4"/>
        <v>1611220</v>
      </c>
      <c r="O26" s="36">
        <f t="shared" si="5"/>
        <v>6.5162050775377123E-2</v>
      </c>
      <c r="P26" s="31">
        <v>85469</v>
      </c>
      <c r="Q26" s="31">
        <v>24270404</v>
      </c>
      <c r="R26" s="31">
        <v>24270408</v>
      </c>
      <c r="S26" s="31">
        <v>181028</v>
      </c>
      <c r="T26" s="36">
        <f t="shared" si="6"/>
        <v>7.4587950890648395E-3</v>
      </c>
      <c r="U26" s="36">
        <f t="shared" si="7"/>
        <v>1.3146754963788041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213565558</v>
      </c>
      <c r="E27" s="32">
        <f>SUM(E20:E26)</f>
        <v>206384446</v>
      </c>
      <c r="F27" s="32">
        <f>SUM(F20:F26)</f>
        <v>59473250</v>
      </c>
      <c r="G27" s="37">
        <f t="shared" si="0"/>
        <v>0.2784777215809302</v>
      </c>
      <c r="H27" s="32">
        <f>SUM(H20:H26)</f>
        <v>46977529</v>
      </c>
      <c r="I27" s="37">
        <f t="shared" si="1"/>
        <v>0.2199677206378006</v>
      </c>
      <c r="J27" s="32">
        <f>SUM(J20:J26)</f>
        <v>35020826</v>
      </c>
      <c r="K27" s="37">
        <f t="shared" si="2"/>
        <v>0.16968733196105293</v>
      </c>
      <c r="L27" s="32">
        <f>SUM(L20:L26)</f>
        <v>0</v>
      </c>
      <c r="M27" s="37">
        <f t="shared" si="3"/>
        <v>0</v>
      </c>
      <c r="N27" s="32">
        <f t="shared" si="4"/>
        <v>141471605</v>
      </c>
      <c r="O27" s="37">
        <f t="shared" si="5"/>
        <v>0.68547609929868458</v>
      </c>
      <c r="P27" s="32">
        <f>SUM(P20:P26)</f>
        <v>32874527</v>
      </c>
      <c r="Q27" s="32">
        <f>SUM(Q20:Q26)</f>
        <v>207023373</v>
      </c>
      <c r="R27" s="32">
        <f>SUM(R20:R26)</f>
        <v>205408563</v>
      </c>
      <c r="S27" s="32">
        <f>SUM(S20:S26)</f>
        <v>131310140</v>
      </c>
      <c r="T27" s="37">
        <f t="shared" si="6"/>
        <v>0.6392632229261056</v>
      </c>
      <c r="U27" s="37">
        <f t="shared" si="7"/>
        <v>6.528760094403796E-2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9261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9261</v>
      </c>
      <c r="O29" s="36">
        <f t="shared" si="5"/>
        <v>0</v>
      </c>
      <c r="P29" s="31">
        <v>0</v>
      </c>
      <c r="Q29" s="31">
        <v>14000000</v>
      </c>
      <c r="R29" s="31">
        <v>14000000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3372650</v>
      </c>
      <c r="G30" s="36">
        <f t="shared" si="0"/>
        <v>0</v>
      </c>
      <c r="H30" s="31">
        <v>2698150</v>
      </c>
      <c r="I30" s="36">
        <f t="shared" si="1"/>
        <v>0</v>
      </c>
      <c r="J30" s="31">
        <v>2023600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8094400</v>
      </c>
      <c r="O30" s="36">
        <f t="shared" si="5"/>
        <v>0</v>
      </c>
      <c r="P30" s="31">
        <v>1923450</v>
      </c>
      <c r="Q30" s="31">
        <v>1</v>
      </c>
      <c r="R30" s="31">
        <v>1</v>
      </c>
      <c r="S30" s="31">
        <v>5129200</v>
      </c>
      <c r="T30" s="36">
        <f t="shared" si="6"/>
        <v>5129200</v>
      </c>
      <c r="U30" s="36">
        <f t="shared" si="7"/>
        <v>5.2067898827627523E-2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56753729</v>
      </c>
      <c r="E31" s="31">
        <v>56753729</v>
      </c>
      <c r="F31" s="31">
        <v>90871577</v>
      </c>
      <c r="G31" s="36">
        <f t="shared" si="0"/>
        <v>1.6011560579570023</v>
      </c>
      <c r="H31" s="31">
        <v>68871191</v>
      </c>
      <c r="I31" s="36">
        <f t="shared" si="1"/>
        <v>1.2135095299200516</v>
      </c>
      <c r="J31" s="31">
        <v>52606886</v>
      </c>
      <c r="K31" s="36">
        <f t="shared" si="2"/>
        <v>0.92693267785100075</v>
      </c>
      <c r="L31" s="31">
        <v>0</v>
      </c>
      <c r="M31" s="36">
        <f t="shared" si="3"/>
        <v>0</v>
      </c>
      <c r="N31" s="31">
        <f t="shared" si="4"/>
        <v>212349654</v>
      </c>
      <c r="O31" s="36">
        <f t="shared" si="5"/>
        <v>3.7415982657280544</v>
      </c>
      <c r="P31" s="31">
        <v>50645480</v>
      </c>
      <c r="Q31" s="31">
        <v>56753729</v>
      </c>
      <c r="R31" s="31">
        <v>56753729</v>
      </c>
      <c r="S31" s="31">
        <v>183111480</v>
      </c>
      <c r="T31" s="36">
        <f t="shared" si="6"/>
        <v>3.2264220030370163</v>
      </c>
      <c r="U31" s="36">
        <f t="shared" si="7"/>
        <v>3.8728155010081755E-2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218492092</v>
      </c>
      <c r="E33" s="31">
        <v>218492092</v>
      </c>
      <c r="F33" s="31">
        <v>101972453</v>
      </c>
      <c r="G33" s="36">
        <f t="shared" si="0"/>
        <v>0.46671004001371363</v>
      </c>
      <c r="H33" s="31">
        <v>81693178</v>
      </c>
      <c r="I33" s="36">
        <f t="shared" si="1"/>
        <v>0.37389535361307263</v>
      </c>
      <c r="J33" s="31">
        <v>18792962</v>
      </c>
      <c r="K33" s="36">
        <f t="shared" si="2"/>
        <v>8.6012092373576612E-2</v>
      </c>
      <c r="L33" s="31">
        <v>0</v>
      </c>
      <c r="M33" s="36">
        <f t="shared" si="3"/>
        <v>0</v>
      </c>
      <c r="N33" s="31">
        <f t="shared" si="4"/>
        <v>202458593</v>
      </c>
      <c r="O33" s="36">
        <f t="shared" si="5"/>
        <v>0.92661748600036287</v>
      </c>
      <c r="P33" s="31">
        <v>1154114</v>
      </c>
      <c r="Q33" s="31">
        <v>190000092</v>
      </c>
      <c r="R33" s="31">
        <v>190000092</v>
      </c>
      <c r="S33" s="31">
        <v>97829721</v>
      </c>
      <c r="T33" s="36">
        <f t="shared" si="6"/>
        <v>0.51489301910443286</v>
      </c>
      <c r="U33" s="36">
        <f t="shared" si="7"/>
        <v>15.283453800924345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275245821</v>
      </c>
      <c r="E35" s="32">
        <f>SUM(E28:E34)</f>
        <v>275245821</v>
      </c>
      <c r="F35" s="32">
        <f>SUM(F28:F34)</f>
        <v>196216680</v>
      </c>
      <c r="G35" s="37">
        <f t="shared" si="0"/>
        <v>0.71287796227794498</v>
      </c>
      <c r="H35" s="32">
        <f>SUM(H28:H34)</f>
        <v>153271780</v>
      </c>
      <c r="I35" s="37">
        <f t="shared" si="1"/>
        <v>0.5568541583779395</v>
      </c>
      <c r="J35" s="32">
        <f>SUM(J28:J34)</f>
        <v>73423448</v>
      </c>
      <c r="K35" s="37">
        <f t="shared" si="2"/>
        <v>0.26675590471544341</v>
      </c>
      <c r="L35" s="32">
        <f>SUM(L28:L34)</f>
        <v>0</v>
      </c>
      <c r="M35" s="37">
        <f t="shared" si="3"/>
        <v>0</v>
      </c>
      <c r="N35" s="32">
        <f t="shared" si="4"/>
        <v>422911908</v>
      </c>
      <c r="O35" s="37">
        <f t="shared" si="5"/>
        <v>1.536488025371328</v>
      </c>
      <c r="P35" s="32">
        <f>SUM(P28:P34)</f>
        <v>53723044</v>
      </c>
      <c r="Q35" s="32">
        <f>SUM(Q28:Q34)</f>
        <v>260753822</v>
      </c>
      <c r="R35" s="32">
        <f>SUM(R28:R34)</f>
        <v>260753822</v>
      </c>
      <c r="S35" s="32">
        <f>SUM(S28:S34)</f>
        <v>286070401</v>
      </c>
      <c r="T35" s="37">
        <f t="shared" si="6"/>
        <v>1.0970899632681128</v>
      </c>
      <c r="U35" s="37">
        <f t="shared" si="7"/>
        <v>0.36670304832317391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1242</v>
      </c>
      <c r="G36" s="36">
        <f t="shared" si="0"/>
        <v>0</v>
      </c>
      <c r="H36" s="31">
        <v>1473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2715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7549616</v>
      </c>
      <c r="E37" s="31">
        <v>7549616</v>
      </c>
      <c r="F37" s="31">
        <v>81968000</v>
      </c>
      <c r="G37" s="36">
        <f t="shared" si="0"/>
        <v>10.857240951062941</v>
      </c>
      <c r="H37" s="31">
        <v>65575000</v>
      </c>
      <c r="I37" s="36">
        <f t="shared" si="1"/>
        <v>8.6858722350911624</v>
      </c>
      <c r="J37" s="31">
        <v>49181000</v>
      </c>
      <c r="K37" s="36">
        <f t="shared" si="2"/>
        <v>6.5143710620513682</v>
      </c>
      <c r="L37" s="31">
        <v>0</v>
      </c>
      <c r="M37" s="36">
        <f t="shared" si="3"/>
        <v>0</v>
      </c>
      <c r="N37" s="31">
        <f t="shared" si="4"/>
        <v>196724000</v>
      </c>
      <c r="O37" s="36">
        <f t="shared" si="5"/>
        <v>26.057484248205473</v>
      </c>
      <c r="P37" s="31">
        <v>0</v>
      </c>
      <c r="Q37" s="31">
        <v>7167231</v>
      </c>
      <c r="R37" s="31">
        <v>7167229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1500000</v>
      </c>
      <c r="E39" s="31">
        <v>1500000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2650000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9049616</v>
      </c>
      <c r="E40" s="32">
        <f>SUM(E36:E39)</f>
        <v>9049616</v>
      </c>
      <c r="F40" s="32">
        <f>SUM(F36:F39)</f>
        <v>81969242</v>
      </c>
      <c r="G40" s="37">
        <f t="shared" si="0"/>
        <v>9.0577591358572569</v>
      </c>
      <c r="H40" s="32">
        <f>SUM(H36:H39)</f>
        <v>65576473</v>
      </c>
      <c r="I40" s="37">
        <f t="shared" si="1"/>
        <v>7.2463265844650202</v>
      </c>
      <c r="J40" s="32">
        <f>SUM(J36:J39)</f>
        <v>49181000</v>
      </c>
      <c r="K40" s="37">
        <f t="shared" si="2"/>
        <v>5.4345952358641512</v>
      </c>
      <c r="L40" s="32">
        <f>SUM(L36:L39)</f>
        <v>0</v>
      </c>
      <c r="M40" s="37">
        <f t="shared" si="3"/>
        <v>0</v>
      </c>
      <c r="N40" s="32">
        <f t="shared" si="4"/>
        <v>196726715</v>
      </c>
      <c r="O40" s="37">
        <f t="shared" si="5"/>
        <v>21.738680956186428</v>
      </c>
      <c r="P40" s="32">
        <f>SUM(P36:P39)</f>
        <v>0</v>
      </c>
      <c r="Q40" s="32">
        <f>SUM(Q36:Q39)</f>
        <v>9817231</v>
      </c>
      <c r="R40" s="32">
        <f>SUM(R36:R39)</f>
        <v>7167229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1593000</v>
      </c>
      <c r="E41" s="31">
        <v>1593000</v>
      </c>
      <c r="F41" s="31">
        <v>0</v>
      </c>
      <c r="G41" s="36">
        <f t="shared" si="0"/>
        <v>0</v>
      </c>
      <c r="H41" s="31">
        <v>399000</v>
      </c>
      <c r="I41" s="36">
        <f t="shared" si="1"/>
        <v>0.2504708097928437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399000</v>
      </c>
      <c r="O41" s="36">
        <f t="shared" si="5"/>
        <v>0.2504708097928437</v>
      </c>
      <c r="P41" s="31">
        <v>0</v>
      </c>
      <c r="Q41" s="31">
        <v>0</v>
      </c>
      <c r="R41" s="31">
        <v>1184004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37775111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37775111</v>
      </c>
      <c r="O42" s="36">
        <f t="shared" si="5"/>
        <v>0</v>
      </c>
      <c r="P42" s="31">
        <v>36138599</v>
      </c>
      <c r="Q42" s="31">
        <v>41836402</v>
      </c>
      <c r="R42" s="31">
        <v>41836402</v>
      </c>
      <c r="S42" s="31">
        <v>100621711</v>
      </c>
      <c r="T42" s="36">
        <f t="shared" si="6"/>
        <v>2.4051234377181863</v>
      </c>
      <c r="U42" s="36">
        <f t="shared" si="7"/>
        <v>-1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30097127</v>
      </c>
      <c r="E44" s="31">
        <v>30097127</v>
      </c>
      <c r="F44" s="31">
        <v>12510009</v>
      </c>
      <c r="G44" s="36">
        <f t="shared" si="0"/>
        <v>0.41565459055277931</v>
      </c>
      <c r="H44" s="31">
        <v>10007933</v>
      </c>
      <c r="I44" s="36">
        <f t="shared" si="1"/>
        <v>0.33252120709063027</v>
      </c>
      <c r="J44" s="31">
        <v>7505980</v>
      </c>
      <c r="K44" s="36">
        <f t="shared" si="2"/>
        <v>0.24939191039729472</v>
      </c>
      <c r="L44" s="31">
        <v>0</v>
      </c>
      <c r="M44" s="36">
        <f t="shared" si="3"/>
        <v>0</v>
      </c>
      <c r="N44" s="31">
        <f t="shared" si="4"/>
        <v>30023922</v>
      </c>
      <c r="O44" s="36">
        <f t="shared" si="5"/>
        <v>0.99756770804070438</v>
      </c>
      <c r="P44" s="31">
        <v>7133850</v>
      </c>
      <c r="Q44" s="31">
        <v>28534778</v>
      </c>
      <c r="R44" s="31">
        <v>28534778</v>
      </c>
      <c r="S44" s="31">
        <v>28534777</v>
      </c>
      <c r="T44" s="36">
        <f t="shared" si="6"/>
        <v>0.9999999649550454</v>
      </c>
      <c r="U44" s="36">
        <f t="shared" si="7"/>
        <v>5.2163978777238107E-2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4851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4624</v>
      </c>
      <c r="Q45" s="31">
        <v>0</v>
      </c>
      <c r="R45" s="31">
        <v>4624</v>
      </c>
      <c r="S45" s="31">
        <v>4624</v>
      </c>
      <c r="T45" s="36">
        <f t="shared" si="6"/>
        <v>1</v>
      </c>
      <c r="U45" s="36">
        <f t="shared" si="7"/>
        <v>-1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194590706</v>
      </c>
      <c r="E46" s="31">
        <v>194590706</v>
      </c>
      <c r="F46" s="31">
        <v>216405</v>
      </c>
      <c r="G46" s="36">
        <f t="shared" si="0"/>
        <v>1.1121034732254891E-3</v>
      </c>
      <c r="H46" s="31">
        <v>135247</v>
      </c>
      <c r="I46" s="36">
        <f t="shared" si="1"/>
        <v>6.950331944424931E-4</v>
      </c>
      <c r="J46" s="31">
        <v>753555</v>
      </c>
      <c r="K46" s="36">
        <f t="shared" si="2"/>
        <v>3.8725128013051145E-3</v>
      </c>
      <c r="L46" s="31">
        <v>0</v>
      </c>
      <c r="M46" s="36">
        <f t="shared" si="3"/>
        <v>0</v>
      </c>
      <c r="N46" s="31">
        <f t="shared" si="4"/>
        <v>1105207</v>
      </c>
      <c r="O46" s="36">
        <f t="shared" si="5"/>
        <v>5.6796494689730966E-3</v>
      </c>
      <c r="P46" s="31">
        <v>210035</v>
      </c>
      <c r="Q46" s="31">
        <v>186688834</v>
      </c>
      <c r="R46" s="31">
        <v>186696443</v>
      </c>
      <c r="S46" s="31">
        <v>1009227</v>
      </c>
      <c r="T46" s="36">
        <f t="shared" si="6"/>
        <v>5.4057109165170326E-3</v>
      </c>
      <c r="U46" s="36">
        <f t="shared" si="7"/>
        <v>2.5877591829933104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226285684</v>
      </c>
      <c r="E47" s="32">
        <f>SUM(E41:E46)</f>
        <v>226280833</v>
      </c>
      <c r="F47" s="32">
        <f>SUM(F41:F46)</f>
        <v>50501525</v>
      </c>
      <c r="G47" s="37">
        <f t="shared" si="0"/>
        <v>0.22317596105637863</v>
      </c>
      <c r="H47" s="32">
        <f>SUM(H41:H46)</f>
        <v>10542180</v>
      </c>
      <c r="I47" s="37">
        <f t="shared" si="1"/>
        <v>4.6587922901918974E-2</v>
      </c>
      <c r="J47" s="32">
        <f>SUM(J41:J46)</f>
        <v>8259535</v>
      </c>
      <c r="K47" s="37">
        <f t="shared" si="2"/>
        <v>3.6501257709264309E-2</v>
      </c>
      <c r="L47" s="32">
        <f>SUM(L41:L46)</f>
        <v>0</v>
      </c>
      <c r="M47" s="37">
        <f t="shared" si="3"/>
        <v>0</v>
      </c>
      <c r="N47" s="32">
        <f t="shared" si="4"/>
        <v>69303240</v>
      </c>
      <c r="O47" s="37">
        <f t="shared" si="5"/>
        <v>0.30627092485557539</v>
      </c>
      <c r="P47" s="32">
        <f>SUM(P41:P46)</f>
        <v>43487108</v>
      </c>
      <c r="Q47" s="32">
        <f>SUM(Q41:Q46)</f>
        <v>257060014</v>
      </c>
      <c r="R47" s="32">
        <f>SUM(R41:R46)</f>
        <v>258256251</v>
      </c>
      <c r="S47" s="32">
        <f>SUM(S41:S46)</f>
        <v>130170339</v>
      </c>
      <c r="T47" s="37">
        <f t="shared" si="6"/>
        <v>0.50403557898778606</v>
      </c>
      <c r="U47" s="37">
        <f t="shared" si="7"/>
        <v>-0.81006934284983956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150000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150000</v>
      </c>
      <c r="K50" s="36">
        <f t="shared" si="2"/>
        <v>1</v>
      </c>
      <c r="L50" s="31">
        <v>0</v>
      </c>
      <c r="M50" s="36">
        <f t="shared" si="3"/>
        <v>0</v>
      </c>
      <c r="N50" s="31">
        <f t="shared" si="4"/>
        <v>150000</v>
      </c>
      <c r="O50" s="36">
        <f t="shared" si="5"/>
        <v>1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2675000</v>
      </c>
      <c r="E51" s="31">
        <v>150000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100000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2570000</v>
      </c>
      <c r="E52" s="31">
        <v>2570000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2450000</v>
      </c>
      <c r="R52" s="31">
        <v>2450000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5245000</v>
      </c>
      <c r="E53" s="32">
        <f>SUM(E48:E52)</f>
        <v>2870000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150000</v>
      </c>
      <c r="K53" s="37">
        <f t="shared" si="2"/>
        <v>5.2264808362369339E-2</v>
      </c>
      <c r="L53" s="32">
        <f>SUM(L48:L52)</f>
        <v>0</v>
      </c>
      <c r="M53" s="37">
        <f t="shared" si="3"/>
        <v>0</v>
      </c>
      <c r="N53" s="32">
        <f t="shared" si="4"/>
        <v>150000</v>
      </c>
      <c r="O53" s="37">
        <f t="shared" si="5"/>
        <v>5.2264808362369339E-2</v>
      </c>
      <c r="P53" s="32">
        <f>SUM(P48:P52)</f>
        <v>0</v>
      </c>
      <c r="Q53" s="32">
        <f>SUM(Q48:Q52)</f>
        <v>2450000</v>
      </c>
      <c r="R53" s="32">
        <f>SUM(R48:R52)</f>
        <v>2550000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965667749</v>
      </c>
      <c r="E54" s="32">
        <f>SUM(E8:E9,E11:E18,E20:E26,E28:E34,E36:E39,E41:E46,E48:E52)</f>
        <v>965872146</v>
      </c>
      <c r="F54" s="32">
        <f>SUM(F8:F9,F11:F18,F20:F26,F28:F34,F36:F39,F41:F46,F48:F52)</f>
        <v>464678859</v>
      </c>
      <c r="G54" s="37">
        <f t="shared" si="0"/>
        <v>0.48119952176222053</v>
      </c>
      <c r="H54" s="32">
        <f>SUM(H8:H9,H11:H18,H20:H26,H28:H34,H36:H39,H41:H46,H48:H52)</f>
        <v>385827420</v>
      </c>
      <c r="I54" s="37">
        <f t="shared" si="1"/>
        <v>0.3995446885324116</v>
      </c>
      <c r="J54" s="32">
        <f>SUM(J8:J9,J11:J18,J20:J26,J28:J34,J36:J39,J41:J46,J48:J52)</f>
        <v>250833777</v>
      </c>
      <c r="K54" s="37">
        <f t="shared" si="2"/>
        <v>0.25969666693338933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1101340056</v>
      </c>
      <c r="O54" s="37">
        <f t="shared" si="5"/>
        <v>1.140254494925667</v>
      </c>
      <c r="P54" s="32">
        <f>SUM(P8:P9,P11:P18,P20:P26,P28:P34,P36:P39,P41:P46,P48:P52)</f>
        <v>207463478</v>
      </c>
      <c r="Q54" s="32">
        <f>SUM(Q8:Q9,Q11:Q18,Q20:Q26,Q28:Q34,Q36:Q39,Q41:Q46,Q48:Q52)</f>
        <v>1031294216</v>
      </c>
      <c r="R54" s="32">
        <f>SUM(R8:R9,R11:R18,R20:R26,R28:R34,R36:R39,R41:R46,R48:R52)</f>
        <v>982007203</v>
      </c>
      <c r="S54" s="32">
        <f>SUM(S8:S9,S11:S18,S20:S26,S28:S34,S36:S39,S41:S46,S48:S52)</f>
        <v>688992138</v>
      </c>
      <c r="T54" s="37">
        <f t="shared" si="6"/>
        <v>0.70161617541617971</v>
      </c>
      <c r="U54" s="37">
        <f t="shared" si="7"/>
        <v>0.2090502840215569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34576</v>
      </c>
      <c r="E57" s="31">
        <v>34576</v>
      </c>
      <c r="F57" s="31">
        <v>262910</v>
      </c>
      <c r="G57" s="36">
        <f t="shared" ref="G57:G85" si="8">IF(($D57      =0),0,($F57      /$D57      ))</f>
        <v>7.6038292457195746</v>
      </c>
      <c r="H57" s="31">
        <v>244986</v>
      </c>
      <c r="I57" s="36">
        <f t="shared" ref="I57:I85" si="9">IF(($D57      =0),0,($H57      /$D57      ))</f>
        <v>7.0854349838037942</v>
      </c>
      <c r="J57" s="31">
        <v>244742</v>
      </c>
      <c r="K57" s="36">
        <f t="shared" ref="K57:K85" si="10">IF(($E57      =0),0,($J57      /$E57      ))</f>
        <v>7.0783780657103197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752638</v>
      </c>
      <c r="O57" s="36">
        <f t="shared" ref="O57:O85" si="13">IF(($E57      =0),0,($N57      /$E57      ))</f>
        <v>21.767642295233689</v>
      </c>
      <c r="P57" s="31">
        <v>229824</v>
      </c>
      <c r="Q57" s="31">
        <v>13280</v>
      </c>
      <c r="R57" s="31">
        <v>13280</v>
      </c>
      <c r="S57" s="31">
        <v>689472</v>
      </c>
      <c r="T57" s="36">
        <f t="shared" ref="T57:T85" si="14">IF(($R57      =0),0,($S57      /$R57      ))</f>
        <v>51.918072289156626</v>
      </c>
      <c r="U57" s="36">
        <f t="shared" ref="U57:U85" si="15">IF(($P57      =0),0,(($J57      /$P57      )-1))</f>
        <v>6.4910540239487613E-2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34576</v>
      </c>
      <c r="E58" s="32">
        <f>E57</f>
        <v>34576</v>
      </c>
      <c r="F58" s="32">
        <f>F57</f>
        <v>262910</v>
      </c>
      <c r="G58" s="37">
        <f t="shared" si="8"/>
        <v>7.6038292457195746</v>
      </c>
      <c r="H58" s="32">
        <f>H57</f>
        <v>244986</v>
      </c>
      <c r="I58" s="37">
        <f t="shared" si="9"/>
        <v>7.0854349838037942</v>
      </c>
      <c r="J58" s="32">
        <f>J57</f>
        <v>244742</v>
      </c>
      <c r="K58" s="37">
        <f t="shared" si="10"/>
        <v>7.0783780657103197</v>
      </c>
      <c r="L58" s="32">
        <f>L57</f>
        <v>0</v>
      </c>
      <c r="M58" s="37">
        <f t="shared" si="11"/>
        <v>0</v>
      </c>
      <c r="N58" s="32">
        <f t="shared" si="12"/>
        <v>752638</v>
      </c>
      <c r="O58" s="37">
        <f t="shared" si="13"/>
        <v>21.767642295233689</v>
      </c>
      <c r="P58" s="32">
        <f>P57</f>
        <v>229824</v>
      </c>
      <c r="Q58" s="32">
        <f>Q57</f>
        <v>13280</v>
      </c>
      <c r="R58" s="32">
        <f>R57</f>
        <v>13280</v>
      </c>
      <c r="S58" s="32">
        <f>S57</f>
        <v>689472</v>
      </c>
      <c r="T58" s="37">
        <f t="shared" si="14"/>
        <v>51.918072289156626</v>
      </c>
      <c r="U58" s="37">
        <f t="shared" si="15"/>
        <v>6.4910540239487613E-2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4783234</v>
      </c>
      <c r="E59" s="31">
        <v>4729236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3185004</v>
      </c>
      <c r="E61" s="31">
        <v>3185004</v>
      </c>
      <c r="F61" s="31">
        <v>3185004</v>
      </c>
      <c r="G61" s="36">
        <f t="shared" si="8"/>
        <v>1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3185004</v>
      </c>
      <c r="O61" s="36">
        <f t="shared" si="13"/>
        <v>1</v>
      </c>
      <c r="P61" s="31">
        <v>0</v>
      </c>
      <c r="Q61" s="31">
        <v>3153000</v>
      </c>
      <c r="R61" s="31">
        <v>3153000</v>
      </c>
      <c r="S61" s="31">
        <v>3153000</v>
      </c>
      <c r="T61" s="36">
        <f t="shared" si="14"/>
        <v>1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12544064</v>
      </c>
      <c r="E62" s="31">
        <v>13602882</v>
      </c>
      <c r="F62" s="31">
        <v>6844544</v>
      </c>
      <c r="G62" s="36">
        <f t="shared" si="8"/>
        <v>0.54564007326493236</v>
      </c>
      <c r="H62" s="31">
        <v>2447661</v>
      </c>
      <c r="I62" s="36">
        <f t="shared" si="9"/>
        <v>0.19512504081611828</v>
      </c>
      <c r="J62" s="31">
        <v>4581276</v>
      </c>
      <c r="K62" s="36">
        <f t="shared" si="10"/>
        <v>0.33678716025030581</v>
      </c>
      <c r="L62" s="31">
        <v>0</v>
      </c>
      <c r="M62" s="36">
        <f t="shared" si="11"/>
        <v>0</v>
      </c>
      <c r="N62" s="31">
        <f t="shared" si="12"/>
        <v>13873481</v>
      </c>
      <c r="O62" s="36">
        <f t="shared" si="13"/>
        <v>1.0198927697821683</v>
      </c>
      <c r="P62" s="31">
        <v>3330075</v>
      </c>
      <c r="Q62" s="31">
        <v>12187122</v>
      </c>
      <c r="R62" s="31">
        <v>12187122</v>
      </c>
      <c r="S62" s="31">
        <v>7769651</v>
      </c>
      <c r="T62" s="36">
        <f t="shared" si="14"/>
        <v>0.63752959886673821</v>
      </c>
      <c r="U62" s="36">
        <f t="shared" si="15"/>
        <v>0.37572757370329501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20512302</v>
      </c>
      <c r="E63" s="32">
        <f>SUM(E59:E62)</f>
        <v>21517122</v>
      </c>
      <c r="F63" s="32">
        <f>SUM(F59:F62)</f>
        <v>10029548</v>
      </c>
      <c r="G63" s="37">
        <f t="shared" si="8"/>
        <v>0.48895282450502142</v>
      </c>
      <c r="H63" s="32">
        <f>SUM(H59:H62)</f>
        <v>2447661</v>
      </c>
      <c r="I63" s="37">
        <f t="shared" si="9"/>
        <v>0.11932649002535162</v>
      </c>
      <c r="J63" s="32">
        <f>SUM(J59:J62)</f>
        <v>4581276</v>
      </c>
      <c r="K63" s="37">
        <f t="shared" si="10"/>
        <v>0.2129130466425761</v>
      </c>
      <c r="L63" s="32">
        <f>SUM(L59:L62)</f>
        <v>0</v>
      </c>
      <c r="M63" s="37">
        <f t="shared" si="11"/>
        <v>0</v>
      </c>
      <c r="N63" s="32">
        <f t="shared" si="12"/>
        <v>17058485</v>
      </c>
      <c r="O63" s="37">
        <f t="shared" si="13"/>
        <v>0.79278655388950248</v>
      </c>
      <c r="P63" s="32">
        <f>SUM(P59:P62)</f>
        <v>3330075</v>
      </c>
      <c r="Q63" s="32">
        <f>SUM(Q59:Q62)</f>
        <v>15340122</v>
      </c>
      <c r="R63" s="32">
        <f>SUM(R59:R62)</f>
        <v>15340122</v>
      </c>
      <c r="S63" s="32">
        <f>SUM(S59:S62)</f>
        <v>10922651</v>
      </c>
      <c r="T63" s="37">
        <f t="shared" si="14"/>
        <v>0.7120315601140591</v>
      </c>
      <c r="U63" s="37">
        <f t="shared" si="15"/>
        <v>0.37572757370329501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33450998</v>
      </c>
      <c r="E65" s="31">
        <v>33450998</v>
      </c>
      <c r="F65" s="31">
        <v>0</v>
      </c>
      <c r="G65" s="36">
        <f t="shared" si="8"/>
        <v>0</v>
      </c>
      <c r="H65" s="31">
        <v>16889000</v>
      </c>
      <c r="I65" s="36">
        <f t="shared" si="9"/>
        <v>0.50488777644242477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16889000</v>
      </c>
      <c r="O65" s="36">
        <f t="shared" si="13"/>
        <v>0.50488777644242477</v>
      </c>
      <c r="P65" s="31">
        <v>0</v>
      </c>
      <c r="Q65" s="31">
        <v>32074381</v>
      </c>
      <c r="R65" s="31">
        <v>32074381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94643947</v>
      </c>
      <c r="E66" s="31">
        <v>100235000</v>
      </c>
      <c r="F66" s="31">
        <v>43133046</v>
      </c>
      <c r="G66" s="36">
        <f t="shared" si="8"/>
        <v>0.45574014363538751</v>
      </c>
      <c r="H66" s="31">
        <v>34847787</v>
      </c>
      <c r="I66" s="36">
        <f t="shared" si="9"/>
        <v>0.36819879247005621</v>
      </c>
      <c r="J66" s="31">
        <v>19345209</v>
      </c>
      <c r="K66" s="36">
        <f t="shared" si="10"/>
        <v>0.19299854342295605</v>
      </c>
      <c r="L66" s="31">
        <v>0</v>
      </c>
      <c r="M66" s="36">
        <f t="shared" si="11"/>
        <v>0</v>
      </c>
      <c r="N66" s="31">
        <f t="shared" si="12"/>
        <v>97326042</v>
      </c>
      <c r="O66" s="36">
        <f t="shared" si="13"/>
        <v>0.97097862024243031</v>
      </c>
      <c r="P66" s="31">
        <v>24438539</v>
      </c>
      <c r="Q66" s="31">
        <v>99052000</v>
      </c>
      <c r="R66" s="31">
        <v>99052000</v>
      </c>
      <c r="S66" s="31">
        <v>98102972</v>
      </c>
      <c r="T66" s="36">
        <f t="shared" si="14"/>
        <v>0.99041889108750958</v>
      </c>
      <c r="U66" s="36">
        <f t="shared" si="15"/>
        <v>-0.20841384994413947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301137000</v>
      </c>
      <c r="E67" s="31">
        <v>301137000</v>
      </c>
      <c r="F67" s="31">
        <v>306669002</v>
      </c>
      <c r="G67" s="36">
        <f t="shared" si="8"/>
        <v>1.0183703829154171</v>
      </c>
      <c r="H67" s="31">
        <v>238273588</v>
      </c>
      <c r="I67" s="36">
        <f t="shared" si="9"/>
        <v>0.79124646921500841</v>
      </c>
      <c r="J67" s="31">
        <v>199634160</v>
      </c>
      <c r="K67" s="36">
        <f t="shared" si="10"/>
        <v>0.66293467757200208</v>
      </c>
      <c r="L67" s="31">
        <v>0</v>
      </c>
      <c r="M67" s="36">
        <f t="shared" si="11"/>
        <v>0</v>
      </c>
      <c r="N67" s="31">
        <f t="shared" si="12"/>
        <v>744576750</v>
      </c>
      <c r="O67" s="36">
        <f t="shared" si="13"/>
        <v>2.4725515297024279</v>
      </c>
      <c r="P67" s="31">
        <v>174093089</v>
      </c>
      <c r="Q67" s="31">
        <v>752171000</v>
      </c>
      <c r="R67" s="31">
        <v>751966000</v>
      </c>
      <c r="S67" s="31">
        <v>672826982</v>
      </c>
      <c r="T67" s="36">
        <f t="shared" si="14"/>
        <v>0.89475718583021036</v>
      </c>
      <c r="U67" s="36">
        <f t="shared" si="15"/>
        <v>0.14670927574844739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158250</v>
      </c>
      <c r="E68" s="31">
        <v>158250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73043</v>
      </c>
      <c r="Q68" s="31">
        <v>135386</v>
      </c>
      <c r="R68" s="31">
        <v>150000</v>
      </c>
      <c r="S68" s="31">
        <v>121766</v>
      </c>
      <c r="T68" s="36">
        <f t="shared" si="14"/>
        <v>0.81177333333333335</v>
      </c>
      <c r="U68" s="36">
        <f t="shared" si="15"/>
        <v>-1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156942000</v>
      </c>
      <c r="E69" s="31">
        <v>156942000</v>
      </c>
      <c r="F69" s="31">
        <v>65979791</v>
      </c>
      <c r="G69" s="36">
        <f t="shared" si="8"/>
        <v>0.42040875610098</v>
      </c>
      <c r="H69" s="31">
        <v>49617995</v>
      </c>
      <c r="I69" s="36">
        <f t="shared" si="9"/>
        <v>0.31615498082094023</v>
      </c>
      <c r="J69" s="31">
        <v>1295518</v>
      </c>
      <c r="K69" s="36">
        <f t="shared" si="10"/>
        <v>8.2547565342610645E-3</v>
      </c>
      <c r="L69" s="31">
        <v>0</v>
      </c>
      <c r="M69" s="36">
        <f t="shared" si="11"/>
        <v>0</v>
      </c>
      <c r="N69" s="31">
        <f t="shared" si="12"/>
        <v>116893304</v>
      </c>
      <c r="O69" s="36">
        <f t="shared" si="13"/>
        <v>0.74481849345618123</v>
      </c>
      <c r="P69" s="31">
        <v>37983949</v>
      </c>
      <c r="Q69" s="31">
        <v>152761000</v>
      </c>
      <c r="R69" s="31">
        <v>153011000</v>
      </c>
      <c r="S69" s="31">
        <v>149947434</v>
      </c>
      <c r="T69" s="36">
        <f t="shared" si="14"/>
        <v>0.9799781322911425</v>
      </c>
      <c r="U69" s="36">
        <f t="shared" si="15"/>
        <v>-0.96589301444144204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586332195</v>
      </c>
      <c r="E70" s="32">
        <f>SUM(E64:E69)</f>
        <v>591923248</v>
      </c>
      <c r="F70" s="32">
        <f>SUM(F64:F69)</f>
        <v>415781839</v>
      </c>
      <c r="G70" s="37">
        <f t="shared" si="8"/>
        <v>0.70912333067434574</v>
      </c>
      <c r="H70" s="32">
        <f>SUM(H64:H69)</f>
        <v>339628370</v>
      </c>
      <c r="I70" s="37">
        <f t="shared" si="9"/>
        <v>0.57924223315078238</v>
      </c>
      <c r="J70" s="32">
        <f>SUM(J64:J69)</f>
        <v>220274887</v>
      </c>
      <c r="K70" s="37">
        <f t="shared" si="10"/>
        <v>0.37213420446699536</v>
      </c>
      <c r="L70" s="32">
        <f>SUM(L64:L69)</f>
        <v>0</v>
      </c>
      <c r="M70" s="37">
        <f t="shared" si="11"/>
        <v>0</v>
      </c>
      <c r="N70" s="32">
        <f t="shared" si="12"/>
        <v>975685096</v>
      </c>
      <c r="O70" s="37">
        <f t="shared" si="13"/>
        <v>1.6483304200276994</v>
      </c>
      <c r="P70" s="32">
        <f>SUM(P64:P69)</f>
        <v>236588620</v>
      </c>
      <c r="Q70" s="32">
        <f>SUM(Q64:Q69)</f>
        <v>1036193767</v>
      </c>
      <c r="R70" s="32">
        <f>SUM(R64:R69)</f>
        <v>1036253381</v>
      </c>
      <c r="S70" s="32">
        <f>SUM(S64:S69)</f>
        <v>920999154</v>
      </c>
      <c r="T70" s="37">
        <f t="shared" si="14"/>
        <v>0.88877794841182767</v>
      </c>
      <c r="U70" s="37">
        <f t="shared" si="15"/>
        <v>-6.8954005480060698E-2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8105952</v>
      </c>
      <c r="E71" s="31">
        <v>8417480</v>
      </c>
      <c r="F71" s="31">
        <v>3507555</v>
      </c>
      <c r="G71" s="36">
        <f t="shared" si="8"/>
        <v>0.43271351717848811</v>
      </c>
      <c r="H71" s="31">
        <v>7240014</v>
      </c>
      <c r="I71" s="36">
        <f t="shared" si="9"/>
        <v>0.893172572450466</v>
      </c>
      <c r="J71" s="31">
        <v>2445981</v>
      </c>
      <c r="K71" s="36">
        <f t="shared" si="10"/>
        <v>0.29058352380997637</v>
      </c>
      <c r="L71" s="31">
        <v>0</v>
      </c>
      <c r="M71" s="36">
        <f t="shared" si="11"/>
        <v>0</v>
      </c>
      <c r="N71" s="31">
        <f t="shared" si="12"/>
        <v>13193550</v>
      </c>
      <c r="O71" s="36">
        <f t="shared" si="13"/>
        <v>1.5673990315391304</v>
      </c>
      <c r="P71" s="31">
        <v>1963672</v>
      </c>
      <c r="Q71" s="31">
        <v>7762008</v>
      </c>
      <c r="R71" s="31">
        <v>7739938</v>
      </c>
      <c r="S71" s="31">
        <v>33410345</v>
      </c>
      <c r="T71" s="36">
        <f t="shared" si="14"/>
        <v>4.3166166188928132</v>
      </c>
      <c r="U71" s="36">
        <f t="shared" si="15"/>
        <v>0.24561586660093937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23661874</v>
      </c>
      <c r="E72" s="31">
        <v>23661874</v>
      </c>
      <c r="F72" s="31">
        <v>23661873</v>
      </c>
      <c r="G72" s="36">
        <f t="shared" si="8"/>
        <v>0.9999999577379205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23661873</v>
      </c>
      <c r="O72" s="36">
        <f t="shared" si="13"/>
        <v>0.9999999577379205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20458346</v>
      </c>
      <c r="E73" s="31">
        <v>20458346</v>
      </c>
      <c r="F73" s="31">
        <v>8529335</v>
      </c>
      <c r="G73" s="36">
        <f t="shared" si="8"/>
        <v>0.41691224696268214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8529335</v>
      </c>
      <c r="O73" s="36">
        <f t="shared" si="13"/>
        <v>0.41691224696268214</v>
      </c>
      <c r="P73" s="31">
        <v>0</v>
      </c>
      <c r="Q73" s="31">
        <v>19255755</v>
      </c>
      <c r="R73" s="31">
        <v>19255755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3884000</v>
      </c>
      <c r="E75" s="31">
        <v>3884000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3843000</v>
      </c>
      <c r="R75" s="31">
        <v>3843000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27736272</v>
      </c>
      <c r="E76" s="31">
        <v>27736272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220</v>
      </c>
      <c r="K76" s="36">
        <f t="shared" si="10"/>
        <v>7.9318518364688662E-6</v>
      </c>
      <c r="L76" s="31">
        <v>0</v>
      </c>
      <c r="M76" s="36">
        <f t="shared" si="11"/>
        <v>0</v>
      </c>
      <c r="N76" s="31">
        <f t="shared" si="12"/>
        <v>220</v>
      </c>
      <c r="O76" s="36">
        <f t="shared" si="13"/>
        <v>7.9318518364688662E-6</v>
      </c>
      <c r="P76" s="31">
        <v>92</v>
      </c>
      <c r="Q76" s="31">
        <v>27736259</v>
      </c>
      <c r="R76" s="31">
        <v>27736259</v>
      </c>
      <c r="S76" s="31">
        <v>92</v>
      </c>
      <c r="T76" s="36">
        <f t="shared" si="14"/>
        <v>3.316957777182568E-6</v>
      </c>
      <c r="U76" s="36">
        <f t="shared" si="15"/>
        <v>1.3913043478260869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51330180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135176624</v>
      </c>
      <c r="E78" s="32">
        <f>SUM(E71:E77)</f>
        <v>84157972</v>
      </c>
      <c r="F78" s="32">
        <f>SUM(F71:F77)</f>
        <v>35698763</v>
      </c>
      <c r="G78" s="37">
        <f t="shared" si="8"/>
        <v>0.26408976599386003</v>
      </c>
      <c r="H78" s="32">
        <f>SUM(H71:H77)</f>
        <v>7240014</v>
      </c>
      <c r="I78" s="37">
        <f t="shared" si="9"/>
        <v>5.3559659841778559E-2</v>
      </c>
      <c r="J78" s="32">
        <f>SUM(J71:J77)</f>
        <v>2446201</v>
      </c>
      <c r="K78" s="37">
        <f t="shared" si="10"/>
        <v>2.9066776941820794E-2</v>
      </c>
      <c r="L78" s="32">
        <f>SUM(L71:L77)</f>
        <v>0</v>
      </c>
      <c r="M78" s="37">
        <f t="shared" si="11"/>
        <v>0</v>
      </c>
      <c r="N78" s="32">
        <f t="shared" si="12"/>
        <v>45384978</v>
      </c>
      <c r="O78" s="37">
        <f t="shared" si="13"/>
        <v>0.53928317093952782</v>
      </c>
      <c r="P78" s="32">
        <f>SUM(P71:P77)</f>
        <v>1963764</v>
      </c>
      <c r="Q78" s="32">
        <f>SUM(Q71:Q77)</f>
        <v>58597022</v>
      </c>
      <c r="R78" s="32">
        <f>SUM(R71:R77)</f>
        <v>58574952</v>
      </c>
      <c r="S78" s="32">
        <f>SUM(S71:S77)</f>
        <v>33410437</v>
      </c>
      <c r="T78" s="37">
        <f t="shared" si="14"/>
        <v>0.57038778281884039</v>
      </c>
      <c r="U78" s="37">
        <f t="shared" si="15"/>
        <v>0.24566954073911118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204455512</v>
      </c>
      <c r="E79" s="31">
        <v>206198616</v>
      </c>
      <c r="F79" s="31">
        <v>124707468</v>
      </c>
      <c r="G79" s="36">
        <f t="shared" si="8"/>
        <v>0.60994916096955121</v>
      </c>
      <c r="H79" s="31">
        <v>78076169</v>
      </c>
      <c r="I79" s="36">
        <f t="shared" si="9"/>
        <v>0.38187363224523874</v>
      </c>
      <c r="J79" s="31">
        <v>76841054</v>
      </c>
      <c r="K79" s="36">
        <f t="shared" si="10"/>
        <v>0.37265552742604247</v>
      </c>
      <c r="L79" s="31">
        <v>0</v>
      </c>
      <c r="M79" s="36">
        <f t="shared" si="11"/>
        <v>0</v>
      </c>
      <c r="N79" s="31">
        <f t="shared" si="12"/>
        <v>279624691</v>
      </c>
      <c r="O79" s="36">
        <f t="shared" si="13"/>
        <v>1.356093927419959</v>
      </c>
      <c r="P79" s="31">
        <v>278468706</v>
      </c>
      <c r="Q79" s="31">
        <v>191904100</v>
      </c>
      <c r="R79" s="31">
        <v>191904100</v>
      </c>
      <c r="S79" s="31">
        <v>278468706</v>
      </c>
      <c r="T79" s="36">
        <f t="shared" si="14"/>
        <v>1.4510826292924435</v>
      </c>
      <c r="U79" s="36">
        <f t="shared" si="15"/>
        <v>-0.72405856620743592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204455512</v>
      </c>
      <c r="E84" s="32">
        <f>SUM(E79:E83)</f>
        <v>206198616</v>
      </c>
      <c r="F84" s="32">
        <f>SUM(F79:F83)</f>
        <v>124707468</v>
      </c>
      <c r="G84" s="37">
        <f t="shared" si="8"/>
        <v>0.60994916096955121</v>
      </c>
      <c r="H84" s="32">
        <f>SUM(H79:H83)</f>
        <v>78076169</v>
      </c>
      <c r="I84" s="37">
        <f t="shared" si="9"/>
        <v>0.38187363224523874</v>
      </c>
      <c r="J84" s="32">
        <f>SUM(J79:J83)</f>
        <v>76841054</v>
      </c>
      <c r="K84" s="37">
        <f t="shared" si="10"/>
        <v>0.37265552742604247</v>
      </c>
      <c r="L84" s="32">
        <f>SUM(L79:L83)</f>
        <v>0</v>
      </c>
      <c r="M84" s="37">
        <f t="shared" si="11"/>
        <v>0</v>
      </c>
      <c r="N84" s="32">
        <f t="shared" si="12"/>
        <v>279624691</v>
      </c>
      <c r="O84" s="37">
        <f t="shared" si="13"/>
        <v>1.356093927419959</v>
      </c>
      <c r="P84" s="32">
        <f>SUM(P79:P83)</f>
        <v>278468706</v>
      </c>
      <c r="Q84" s="32">
        <f>SUM(Q79:Q83)</f>
        <v>191904100</v>
      </c>
      <c r="R84" s="32">
        <f>SUM(R79:R83)</f>
        <v>191904100</v>
      </c>
      <c r="S84" s="32">
        <f>SUM(S79:S83)</f>
        <v>278468706</v>
      </c>
      <c r="T84" s="37">
        <f t="shared" si="14"/>
        <v>1.4510826292924435</v>
      </c>
      <c r="U84" s="37">
        <f t="shared" si="15"/>
        <v>-0.72405856620743592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946511209</v>
      </c>
      <c r="E85" s="32">
        <f>SUM(E57,E59:E62,E64:E69,E71:E77,E79:E83)</f>
        <v>903831534</v>
      </c>
      <c r="F85" s="32">
        <f>SUM(F57,F59:F62,F64:F69,F71:F77,F79:F83)</f>
        <v>586480528</v>
      </c>
      <c r="G85" s="37">
        <f t="shared" si="8"/>
        <v>0.61962343649329144</v>
      </c>
      <c r="H85" s="32">
        <f>SUM(H57,H59:H62,H64:H69,H71:H77,H79:H83)</f>
        <v>427637200</v>
      </c>
      <c r="I85" s="37">
        <f t="shared" si="9"/>
        <v>0.45180362993461393</v>
      </c>
      <c r="J85" s="32">
        <f>SUM(J57,J59:J62,J64:J69,J71:J77,J79:J83)</f>
        <v>304388160</v>
      </c>
      <c r="K85" s="37">
        <f t="shared" si="10"/>
        <v>0.33677532654000097</v>
      </c>
      <c r="L85" s="32">
        <f>SUM(L57,L59:L62,L64:L69,L71:L77,L79:L83)</f>
        <v>0</v>
      </c>
      <c r="M85" s="37">
        <f t="shared" si="11"/>
        <v>0</v>
      </c>
      <c r="N85" s="32">
        <f t="shared" si="12"/>
        <v>1318505888</v>
      </c>
      <c r="O85" s="37">
        <f t="shared" si="13"/>
        <v>1.4587960680734557</v>
      </c>
      <c r="P85" s="32">
        <f>SUM(P57,P59:P62,P64:P69,P71:P77,P79:P83)</f>
        <v>520580989</v>
      </c>
      <c r="Q85" s="32">
        <f>SUM(Q57,Q59:Q62,Q64:Q69,Q71:Q77,Q79:Q83)</f>
        <v>1302048291</v>
      </c>
      <c r="R85" s="32">
        <f>SUM(R57,R59:R62,R64:R69,R71:R77,R79:R83)</f>
        <v>1302085835</v>
      </c>
      <c r="S85" s="32">
        <f>SUM(S57,S59:S62,S64:S69,S71:S77,S79:S83)</f>
        <v>1244490420</v>
      </c>
      <c r="T85" s="37">
        <f t="shared" si="14"/>
        <v>0.95576680626435051</v>
      </c>
      <c r="U85" s="37">
        <f t="shared" si="15"/>
        <v>-0.41529144084821734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=0),0,(($J88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39234000</v>
      </c>
      <c r="E89" s="31">
        <v>51628000</v>
      </c>
      <c r="F89" s="31">
        <v>1453422</v>
      </c>
      <c r="G89" s="36">
        <f t="shared" si="16"/>
        <v>3.7044961003211502E-2</v>
      </c>
      <c r="H89" s="31">
        <v>-998956</v>
      </c>
      <c r="I89" s="36">
        <f t="shared" si="17"/>
        <v>-2.5461487485344343E-2</v>
      </c>
      <c r="J89" s="31">
        <v>392384</v>
      </c>
      <c r="K89" s="36">
        <f t="shared" si="18"/>
        <v>7.6002169365460602E-3</v>
      </c>
      <c r="L89" s="31">
        <v>0</v>
      </c>
      <c r="M89" s="36">
        <f t="shared" si="19"/>
        <v>0</v>
      </c>
      <c r="N89" s="31">
        <f t="shared" si="20"/>
        <v>846850</v>
      </c>
      <c r="O89" s="36">
        <f t="shared" si="21"/>
        <v>1.6402920895638027E-2</v>
      </c>
      <c r="P89" s="31">
        <v>-1180388</v>
      </c>
      <c r="Q89" s="31">
        <v>55000000</v>
      </c>
      <c r="R89" s="31">
        <v>51484000</v>
      </c>
      <c r="S89" s="31">
        <v>7083342</v>
      </c>
      <c r="T89" s="36">
        <f t="shared" si="22"/>
        <v>0.13758336570585036</v>
      </c>
      <c r="U89" s="36">
        <f t="shared" si="23"/>
        <v>-1.3324195095172096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84480000</v>
      </c>
      <c r="E90" s="31">
        <v>84480000</v>
      </c>
      <c r="F90" s="31">
        <v>0</v>
      </c>
      <c r="G90" s="36">
        <f t="shared" si="16"/>
        <v>0</v>
      </c>
      <c r="H90" s="31">
        <v>19607180</v>
      </c>
      <c r="I90" s="36">
        <f t="shared" si="17"/>
        <v>0.23209256628787878</v>
      </c>
      <c r="J90" s="31">
        <v>27172278</v>
      </c>
      <c r="K90" s="36">
        <f t="shared" si="18"/>
        <v>0.32164154829545455</v>
      </c>
      <c r="L90" s="31">
        <v>0</v>
      </c>
      <c r="M90" s="36">
        <f t="shared" si="19"/>
        <v>0</v>
      </c>
      <c r="N90" s="31">
        <f t="shared" si="20"/>
        <v>46779458</v>
      </c>
      <c r="O90" s="36">
        <f t="shared" si="21"/>
        <v>0.55373411458333333</v>
      </c>
      <c r="P90" s="31">
        <v>4225954</v>
      </c>
      <c r="Q90" s="31">
        <v>62000000</v>
      </c>
      <c r="R90" s="31">
        <v>47000000</v>
      </c>
      <c r="S90" s="31">
        <v>4683640</v>
      </c>
      <c r="T90" s="36">
        <f t="shared" si="22"/>
        <v>9.9651914893617022E-2</v>
      </c>
      <c r="U90" s="36">
        <f t="shared" si="23"/>
        <v>5.4298565483675398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123714000</v>
      </c>
      <c r="E91" s="32">
        <f>SUM(E88:E90)</f>
        <v>136108000</v>
      </c>
      <c r="F91" s="32">
        <f>SUM(F88:F90)</f>
        <v>1453422</v>
      </c>
      <c r="G91" s="37">
        <f t="shared" si="16"/>
        <v>1.1748241912798874E-2</v>
      </c>
      <c r="H91" s="32">
        <f>SUM(H88:H90)</f>
        <v>18608224</v>
      </c>
      <c r="I91" s="37">
        <f t="shared" si="17"/>
        <v>0.15041324344859919</v>
      </c>
      <c r="J91" s="32">
        <f>SUM(J88:J90)</f>
        <v>27564662</v>
      </c>
      <c r="K91" s="37">
        <f t="shared" si="18"/>
        <v>0.20252051312193259</v>
      </c>
      <c r="L91" s="32">
        <f>SUM(L88:L90)</f>
        <v>0</v>
      </c>
      <c r="M91" s="37">
        <f t="shared" si="19"/>
        <v>0</v>
      </c>
      <c r="N91" s="32">
        <f t="shared" si="20"/>
        <v>47626308</v>
      </c>
      <c r="O91" s="37">
        <f t="shared" si="21"/>
        <v>0.34991556704969584</v>
      </c>
      <c r="P91" s="32">
        <f>SUM(P88:P90)</f>
        <v>3045566</v>
      </c>
      <c r="Q91" s="32">
        <f>SUM(Q88:Q90)</f>
        <v>117000000</v>
      </c>
      <c r="R91" s="32">
        <f>SUM(R88:R90)</f>
        <v>98484000</v>
      </c>
      <c r="S91" s="32">
        <f>SUM(S88:S90)</f>
        <v>11766982</v>
      </c>
      <c r="T91" s="37">
        <f t="shared" si="22"/>
        <v>0.1194811542991755</v>
      </c>
      <c r="U91" s="37">
        <f t="shared" si="23"/>
        <v>8.0507518142768859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7492007</v>
      </c>
      <c r="E92" s="31">
        <v>7492007</v>
      </c>
      <c r="F92" s="31">
        <v>128314</v>
      </c>
      <c r="G92" s="36">
        <f t="shared" si="16"/>
        <v>1.7126785919981121E-2</v>
      </c>
      <c r="H92" s="31">
        <v>423173</v>
      </c>
      <c r="I92" s="36">
        <f t="shared" si="17"/>
        <v>5.6483262762568161E-2</v>
      </c>
      <c r="J92" s="31">
        <v>5861983</v>
      </c>
      <c r="K92" s="36">
        <f t="shared" si="18"/>
        <v>0.7824315967670612</v>
      </c>
      <c r="L92" s="31">
        <v>0</v>
      </c>
      <c r="M92" s="36">
        <f t="shared" si="19"/>
        <v>0</v>
      </c>
      <c r="N92" s="31">
        <f t="shared" si="20"/>
        <v>6413470</v>
      </c>
      <c r="O92" s="36">
        <f t="shared" si="21"/>
        <v>0.85604164544961048</v>
      </c>
      <c r="P92" s="31">
        <v>61620</v>
      </c>
      <c r="Q92" s="31">
        <v>7229353</v>
      </c>
      <c r="R92" s="31">
        <v>7229353</v>
      </c>
      <c r="S92" s="31">
        <v>707907</v>
      </c>
      <c r="T92" s="36">
        <f t="shared" si="22"/>
        <v>9.7921210929940758E-2</v>
      </c>
      <c r="U92" s="36">
        <f t="shared" si="23"/>
        <v>94.131174943200264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6864000</v>
      </c>
      <c r="E93" s="31">
        <v>6864000</v>
      </c>
      <c r="F93" s="31">
        <v>2862300</v>
      </c>
      <c r="G93" s="36">
        <f t="shared" si="16"/>
        <v>0.41700174825174824</v>
      </c>
      <c r="H93" s="31">
        <v>2288000</v>
      </c>
      <c r="I93" s="36">
        <f t="shared" si="17"/>
        <v>0.33333333333333331</v>
      </c>
      <c r="J93" s="31">
        <v>1713700</v>
      </c>
      <c r="K93" s="36">
        <f t="shared" si="18"/>
        <v>0.24966491841491842</v>
      </c>
      <c r="L93" s="31">
        <v>0</v>
      </c>
      <c r="M93" s="36">
        <f t="shared" si="19"/>
        <v>0</v>
      </c>
      <c r="N93" s="31">
        <f t="shared" si="20"/>
        <v>6864000</v>
      </c>
      <c r="O93" s="36">
        <f t="shared" si="21"/>
        <v>1</v>
      </c>
      <c r="P93" s="31">
        <v>1666260</v>
      </c>
      <c r="Q93" s="31">
        <v>6665000</v>
      </c>
      <c r="R93" s="31">
        <v>6665000</v>
      </c>
      <c r="S93" s="31">
        <v>6665000</v>
      </c>
      <c r="T93" s="36">
        <f t="shared" si="22"/>
        <v>1</v>
      </c>
      <c r="U93" s="36">
        <f t="shared" si="23"/>
        <v>2.8470946911046235E-2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9100744</v>
      </c>
      <c r="E94" s="31">
        <v>9327459</v>
      </c>
      <c r="F94" s="31">
        <v>3742693</v>
      </c>
      <c r="G94" s="36">
        <f t="shared" si="16"/>
        <v>0.41125132186994823</v>
      </c>
      <c r="H94" s="31">
        <v>2997977</v>
      </c>
      <c r="I94" s="36">
        <f t="shared" si="17"/>
        <v>0.32942108908897999</v>
      </c>
      <c r="J94" s="31">
        <v>2221379</v>
      </c>
      <c r="K94" s="36">
        <f t="shared" si="18"/>
        <v>0.23815478577820604</v>
      </c>
      <c r="L94" s="31">
        <v>0</v>
      </c>
      <c r="M94" s="36">
        <f t="shared" si="19"/>
        <v>0</v>
      </c>
      <c r="N94" s="31">
        <f t="shared" si="20"/>
        <v>8962049</v>
      </c>
      <c r="O94" s="36">
        <f t="shared" si="21"/>
        <v>0.96082427164783035</v>
      </c>
      <c r="P94" s="31">
        <v>2143028</v>
      </c>
      <c r="Q94" s="31">
        <v>6148984</v>
      </c>
      <c r="R94" s="31">
        <v>6171638</v>
      </c>
      <c r="S94" s="31">
        <v>8472056</v>
      </c>
      <c r="T94" s="36">
        <f t="shared" si="22"/>
        <v>1.3727402676566578</v>
      </c>
      <c r="U94" s="36">
        <f t="shared" si="23"/>
        <v>3.6560884878779065E-2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23456751</v>
      </c>
      <c r="E96" s="32">
        <f>SUM(E92:E95)</f>
        <v>23683466</v>
      </c>
      <c r="F96" s="32">
        <f>SUM(F92:F95)</f>
        <v>6733307</v>
      </c>
      <c r="G96" s="37">
        <f t="shared" si="16"/>
        <v>0.28705198771986795</v>
      </c>
      <c r="H96" s="32">
        <f>SUM(H92:H95)</f>
        <v>5709150</v>
      </c>
      <c r="I96" s="37">
        <f t="shared" si="17"/>
        <v>0.24339048489707718</v>
      </c>
      <c r="J96" s="32">
        <f>SUM(J92:J95)</f>
        <v>9797062</v>
      </c>
      <c r="K96" s="37">
        <f t="shared" si="18"/>
        <v>0.4136667327324472</v>
      </c>
      <c r="L96" s="32">
        <f>SUM(L92:L95)</f>
        <v>0</v>
      </c>
      <c r="M96" s="37">
        <f t="shared" si="19"/>
        <v>0</v>
      </c>
      <c r="N96" s="32">
        <f t="shared" si="20"/>
        <v>22239519</v>
      </c>
      <c r="O96" s="37">
        <f t="shared" si="21"/>
        <v>0.93903143230809205</v>
      </c>
      <c r="P96" s="32">
        <f>SUM(P92:P95)</f>
        <v>3870908</v>
      </c>
      <c r="Q96" s="32">
        <f>SUM(Q92:Q95)</f>
        <v>20043337</v>
      </c>
      <c r="R96" s="32">
        <f>SUM(R92:R95)</f>
        <v>20065991</v>
      </c>
      <c r="S96" s="32">
        <f>SUM(S92:S95)</f>
        <v>15844963</v>
      </c>
      <c r="T96" s="37">
        <f t="shared" si="22"/>
        <v>0.78964268448042263</v>
      </c>
      <c r="U96" s="37">
        <f t="shared" si="23"/>
        <v>1.5309467442780869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5927837</v>
      </c>
      <c r="E97" s="31">
        <v>5927837</v>
      </c>
      <c r="F97" s="31">
        <v>84030</v>
      </c>
      <c r="G97" s="36">
        <f t="shared" si="16"/>
        <v>1.4175490992751656E-2</v>
      </c>
      <c r="H97" s="31">
        <v>75931</v>
      </c>
      <c r="I97" s="36">
        <f t="shared" si="17"/>
        <v>1.2809225354880709E-2</v>
      </c>
      <c r="J97" s="31">
        <v>749468</v>
      </c>
      <c r="K97" s="36">
        <f t="shared" si="18"/>
        <v>0.12643195148584552</v>
      </c>
      <c r="L97" s="31">
        <v>0</v>
      </c>
      <c r="M97" s="36">
        <f t="shared" si="19"/>
        <v>0</v>
      </c>
      <c r="N97" s="31">
        <f t="shared" si="20"/>
        <v>909429</v>
      </c>
      <c r="O97" s="36">
        <f t="shared" si="21"/>
        <v>0.15341666783347788</v>
      </c>
      <c r="P97" s="31">
        <v>-3927473</v>
      </c>
      <c r="Q97" s="31">
        <v>5632431</v>
      </c>
      <c r="R97" s="31">
        <v>5666077</v>
      </c>
      <c r="S97" s="31">
        <v>-40601</v>
      </c>
      <c r="T97" s="36">
        <f t="shared" si="22"/>
        <v>-7.1656279997606813E-3</v>
      </c>
      <c r="U97" s="36">
        <f t="shared" si="23"/>
        <v>-1.1908270279642916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561200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2725438</v>
      </c>
      <c r="R98" s="31">
        <v>1703130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135248643</v>
      </c>
      <c r="E99" s="31">
        <v>135745163</v>
      </c>
      <c r="F99" s="31">
        <v>56353577</v>
      </c>
      <c r="G99" s="36">
        <f t="shared" si="16"/>
        <v>0.41666648736727069</v>
      </c>
      <c r="H99" s="31">
        <v>44578755</v>
      </c>
      <c r="I99" s="36">
        <f t="shared" si="17"/>
        <v>0.32960593179482028</v>
      </c>
      <c r="J99" s="31">
        <v>33812090</v>
      </c>
      <c r="K99" s="36">
        <f t="shared" si="18"/>
        <v>0.24908504474667728</v>
      </c>
      <c r="L99" s="31">
        <v>0</v>
      </c>
      <c r="M99" s="36">
        <f t="shared" si="19"/>
        <v>0</v>
      </c>
      <c r="N99" s="31">
        <f t="shared" si="20"/>
        <v>134744422</v>
      </c>
      <c r="O99" s="36">
        <f t="shared" si="21"/>
        <v>0.99262779624788544</v>
      </c>
      <c r="P99" s="31">
        <v>0</v>
      </c>
      <c r="Q99" s="31">
        <v>108685919</v>
      </c>
      <c r="R99" s="31">
        <v>118685919</v>
      </c>
      <c r="S99" s="31">
        <v>81514569</v>
      </c>
      <c r="T99" s="36">
        <f t="shared" si="22"/>
        <v>0.68680909822166858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40117668</v>
      </c>
      <c r="E100" s="31">
        <v>40117668</v>
      </c>
      <c r="F100" s="31">
        <v>10171800</v>
      </c>
      <c r="G100" s="36">
        <f>IF(($D100     =0),0,($F100     /$D100     ))</f>
        <v>0.25354913451100897</v>
      </c>
      <c r="H100" s="31">
        <v>0</v>
      </c>
      <c r="I100" s="36">
        <f>IF(($D100     =0),0,($H100     /$D100     ))</f>
        <v>0</v>
      </c>
      <c r="J100" s="31">
        <v>6103100</v>
      </c>
      <c r="K100" s="36">
        <f>IF(($E100     =0),0,($J100     /$E100     ))</f>
        <v>0.15212997924006949</v>
      </c>
      <c r="L100" s="31">
        <v>0</v>
      </c>
      <c r="M100" s="36">
        <f>IF(($E100     =0),0,($L100     /$E100     ))</f>
        <v>0</v>
      </c>
      <c r="N100" s="31">
        <f>$F100     +$H100     +$J100</f>
        <v>16274900</v>
      </c>
      <c r="O100" s="36">
        <f>IF(($E100     =0),0,($N100     /$E100     ))</f>
        <v>0.40567911375107846</v>
      </c>
      <c r="P100" s="31">
        <v>5960400</v>
      </c>
      <c r="Q100" s="31">
        <v>14304960</v>
      </c>
      <c r="R100" s="31">
        <v>21819235</v>
      </c>
      <c r="S100" s="31">
        <v>16671240</v>
      </c>
      <c r="T100" s="36">
        <f>IF(($R100     =0),0,($S100     /$R100     ))</f>
        <v>0.76406161810897588</v>
      </c>
      <c r="U100" s="36">
        <f>IF(($P100     =0),0,(($J100     /$P100     )-1))</f>
        <v>2.3941346218374626E-2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181855348</v>
      </c>
      <c r="E101" s="32">
        <f>SUM(E97:E100)</f>
        <v>181790668</v>
      </c>
      <c r="F101" s="32">
        <f>SUM(F97:F100)</f>
        <v>66609407</v>
      </c>
      <c r="G101" s="37">
        <f>IF(($D101     =0),0,($F101     /$D101     ))</f>
        <v>0.36627686638063567</v>
      </c>
      <c r="H101" s="32">
        <f>SUM(H97:H100)</f>
        <v>44654686</v>
      </c>
      <c r="I101" s="37">
        <f>IF(($D101     =0),0,($H101     /$D101     ))</f>
        <v>0.2455505790239394</v>
      </c>
      <c r="J101" s="32">
        <f>SUM(J97:J100)</f>
        <v>40664658</v>
      </c>
      <c r="K101" s="37">
        <f>IF(($E101     =0),0,($J101     /$E101     ))</f>
        <v>0.22368946903259082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151928751</v>
      </c>
      <c r="O101" s="37">
        <f>IF(($E101     =0),0,($N101     /$E101     ))</f>
        <v>0.83573459887390922</v>
      </c>
      <c r="P101" s="32">
        <f>SUM(P97:P100)</f>
        <v>2032927</v>
      </c>
      <c r="Q101" s="32">
        <f>SUM(Q97:Q100)</f>
        <v>131348748</v>
      </c>
      <c r="R101" s="32">
        <f>SUM(R97:R100)</f>
        <v>147874361</v>
      </c>
      <c r="S101" s="32">
        <f>SUM(S97:S100)</f>
        <v>98145208</v>
      </c>
      <c r="T101" s="37">
        <f>IF(($R101     =0),0,($S101     /$R101     ))</f>
        <v>0.66370672600911529</v>
      </c>
      <c r="U101" s="37">
        <f>IF(($P101     =0),0,(($J101     /$P101     )-1))</f>
        <v>19.003009453856436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329026099</v>
      </c>
      <c r="E102" s="32">
        <f>SUM(E88:E90,E92:E95,E97:E100)</f>
        <v>341582134</v>
      </c>
      <c r="F102" s="32">
        <f>SUM(F88:F90,F92:F95,F97:F100)</f>
        <v>74796136</v>
      </c>
      <c r="G102" s="37">
        <f>IF(($D102     =0),0,($F102     /$D102     ))</f>
        <v>0.22732584505401196</v>
      </c>
      <c r="H102" s="32">
        <f>SUM(H88:H90,H92:H95,H97:H100)</f>
        <v>68972060</v>
      </c>
      <c r="I102" s="37">
        <f>IF(($D102     =0),0,($H102     /$D102     ))</f>
        <v>0.20962489057744929</v>
      </c>
      <c r="J102" s="32">
        <f>SUM(J88:J90,J92:J95,J97:J100)</f>
        <v>78026382</v>
      </c>
      <c r="K102" s="37">
        <f>IF(($E102     =0),0,($J102     /$E102     ))</f>
        <v>0.22842641412855627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221794578</v>
      </c>
      <c r="O102" s="37">
        <f>IF(($E102     =0),0,($N102     /$E102     ))</f>
        <v>0.64931551133174903</v>
      </c>
      <c r="P102" s="32">
        <f>SUM(P88:P90,P92:P95,P97:P100)</f>
        <v>8949401</v>
      </c>
      <c r="Q102" s="32">
        <f>SUM(Q88:Q90,Q92:Q95,Q97:Q100)</f>
        <v>268392085</v>
      </c>
      <c r="R102" s="32">
        <f>SUM(R88:R90,R92:R95,R97:R100)</f>
        <v>266424352</v>
      </c>
      <c r="S102" s="32">
        <f>SUM(S88:S90,S92:S95,S97:S100)</f>
        <v>125757153</v>
      </c>
      <c r="T102" s="37">
        <f>IF(($R102     =0),0,($S102     /$R102     ))</f>
        <v>0.47201823728185327</v>
      </c>
      <c r="U102" s="37">
        <f>IF(($P102     =0),0,(($J102     /$P102     )-1))</f>
        <v>7.7186150223908836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19933350</v>
      </c>
      <c r="E105" s="31">
        <v>19933350</v>
      </c>
      <c r="F105" s="31">
        <v>306397</v>
      </c>
      <c r="G105" s="36">
        <f t="shared" ref="G105:G136" si="24">IF(($D105     =0),0,($F105     /$D105     ))</f>
        <v>1.537107410445309E-2</v>
      </c>
      <c r="H105" s="31">
        <v>14253224</v>
      </c>
      <c r="I105" s="36">
        <f t="shared" ref="I105:I136" si="25">IF(($D105     =0),0,($H105     /$D105     ))</f>
        <v>0.71504408441130063</v>
      </c>
      <c r="J105" s="31">
        <v>4870615</v>
      </c>
      <c r="K105" s="36">
        <f t="shared" ref="K105:K136" si="26">IF(($E105     =0),0,($J105     /$E105     ))</f>
        <v>0.244345029811848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19430236</v>
      </c>
      <c r="O105" s="36">
        <f t="shared" ref="O105:O136" si="29">IF(($E105     =0),0,($N105     /$E105     ))</f>
        <v>0.9747601883276017</v>
      </c>
      <c r="P105" s="31">
        <v>19462310</v>
      </c>
      <c r="Q105" s="31">
        <v>66824850</v>
      </c>
      <c r="R105" s="31">
        <v>63428850</v>
      </c>
      <c r="S105" s="31">
        <v>64357366</v>
      </c>
      <c r="T105" s="36">
        <f t="shared" ref="T105:T136" si="30">IF(($R105     =0),0,($S105     /$R105     ))</f>
        <v>1.0146387014741713</v>
      </c>
      <c r="U105" s="36">
        <f t="shared" ref="U105:U136" si="31">IF(($P105     =0),0,(($J105     /$P105     )-1))</f>
        <v>-0.74974116638775157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19933350</v>
      </c>
      <c r="E106" s="32">
        <f>E105</f>
        <v>19933350</v>
      </c>
      <c r="F106" s="32">
        <f>F105</f>
        <v>306397</v>
      </c>
      <c r="G106" s="37">
        <f t="shared" si="24"/>
        <v>1.537107410445309E-2</v>
      </c>
      <c r="H106" s="32">
        <f>H105</f>
        <v>14253224</v>
      </c>
      <c r="I106" s="37">
        <f t="shared" si="25"/>
        <v>0.71504408441130063</v>
      </c>
      <c r="J106" s="32">
        <f>J105</f>
        <v>4870615</v>
      </c>
      <c r="K106" s="37">
        <f t="shared" si="26"/>
        <v>0.244345029811848</v>
      </c>
      <c r="L106" s="32">
        <f>L105</f>
        <v>0</v>
      </c>
      <c r="M106" s="37">
        <f t="shared" si="27"/>
        <v>0</v>
      </c>
      <c r="N106" s="32">
        <f t="shared" si="28"/>
        <v>19430236</v>
      </c>
      <c r="O106" s="37">
        <f t="shared" si="29"/>
        <v>0.9747601883276017</v>
      </c>
      <c r="P106" s="32">
        <f>P105</f>
        <v>19462310</v>
      </c>
      <c r="Q106" s="32">
        <f>Q105</f>
        <v>66824850</v>
      </c>
      <c r="R106" s="32">
        <f>R105</f>
        <v>63428850</v>
      </c>
      <c r="S106" s="32">
        <f>S105</f>
        <v>64357366</v>
      </c>
      <c r="T106" s="37">
        <f t="shared" si="30"/>
        <v>1.0146387014741713</v>
      </c>
      <c r="U106" s="37">
        <f t="shared" si="31"/>
        <v>-0.74974116638775157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182962631</v>
      </c>
      <c r="E107" s="31">
        <v>182967802</v>
      </c>
      <c r="F107" s="31">
        <v>76231748</v>
      </c>
      <c r="G107" s="36">
        <f t="shared" si="24"/>
        <v>0.4166520102129489</v>
      </c>
      <c r="H107" s="31">
        <v>60931252</v>
      </c>
      <c r="I107" s="36">
        <f t="shared" si="25"/>
        <v>0.33302566577106119</v>
      </c>
      <c r="J107" s="31">
        <v>45741486</v>
      </c>
      <c r="K107" s="36">
        <f t="shared" si="26"/>
        <v>0.24999746130196177</v>
      </c>
      <c r="L107" s="31">
        <v>0</v>
      </c>
      <c r="M107" s="36">
        <f t="shared" si="27"/>
        <v>0</v>
      </c>
      <c r="N107" s="31">
        <f t="shared" si="28"/>
        <v>182904486</v>
      </c>
      <c r="O107" s="36">
        <f t="shared" si="29"/>
        <v>0.99965395004307911</v>
      </c>
      <c r="P107" s="31">
        <v>43407598</v>
      </c>
      <c r="Q107" s="31">
        <v>173624030</v>
      </c>
      <c r="R107" s="31">
        <v>173624030</v>
      </c>
      <c r="S107" s="31">
        <v>173622140</v>
      </c>
      <c r="T107" s="36">
        <f t="shared" si="30"/>
        <v>0.99998911441002725</v>
      </c>
      <c r="U107" s="36">
        <f t="shared" si="31"/>
        <v>5.3766808290106161E-2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14114577</v>
      </c>
      <c r="E108" s="31">
        <v>14114577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12256333</v>
      </c>
      <c r="R108" s="31">
        <v>12256333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19548444</v>
      </c>
      <c r="E109" s="31">
        <v>19548444</v>
      </c>
      <c r="F109" s="31">
        <v>12650818</v>
      </c>
      <c r="G109" s="36">
        <f t="shared" si="24"/>
        <v>0.64715217231611888</v>
      </c>
      <c r="H109" s="31">
        <v>0</v>
      </c>
      <c r="I109" s="36">
        <f t="shared" si="25"/>
        <v>0</v>
      </c>
      <c r="J109" s="31">
        <v>1897622</v>
      </c>
      <c r="K109" s="36">
        <f t="shared" si="26"/>
        <v>9.7072790038941204E-2</v>
      </c>
      <c r="L109" s="31">
        <v>0</v>
      </c>
      <c r="M109" s="36">
        <f t="shared" si="27"/>
        <v>0</v>
      </c>
      <c r="N109" s="31">
        <f t="shared" si="28"/>
        <v>14548440</v>
      </c>
      <c r="O109" s="36">
        <f t="shared" si="29"/>
        <v>0.74422496235506008</v>
      </c>
      <c r="P109" s="31">
        <v>0</v>
      </c>
      <c r="Q109" s="31">
        <v>13817626</v>
      </c>
      <c r="R109" s="31">
        <v>13817626</v>
      </c>
      <c r="S109" s="31">
        <v>13817626</v>
      </c>
      <c r="T109" s="36">
        <f t="shared" si="30"/>
        <v>1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302729000</v>
      </c>
      <c r="E110" s="31">
        <v>302729000</v>
      </c>
      <c r="F110" s="31">
        <v>126137000</v>
      </c>
      <c r="G110" s="36">
        <f t="shared" si="24"/>
        <v>0.41666639139296202</v>
      </c>
      <c r="H110" s="31">
        <v>100898000</v>
      </c>
      <c r="I110" s="36">
        <f t="shared" si="25"/>
        <v>0.33329479501468312</v>
      </c>
      <c r="J110" s="31">
        <v>75682000</v>
      </c>
      <c r="K110" s="36">
        <f t="shared" si="26"/>
        <v>0.24999917417888606</v>
      </c>
      <c r="L110" s="31">
        <v>0</v>
      </c>
      <c r="M110" s="36">
        <f t="shared" si="27"/>
        <v>0</v>
      </c>
      <c r="N110" s="31">
        <f t="shared" si="28"/>
        <v>302717000</v>
      </c>
      <c r="O110" s="36">
        <f t="shared" si="29"/>
        <v>0.99996036058653115</v>
      </c>
      <c r="P110" s="31">
        <v>71309000</v>
      </c>
      <c r="Q110" s="31">
        <v>285237000</v>
      </c>
      <c r="R110" s="31">
        <v>285237000</v>
      </c>
      <c r="S110" s="31">
        <v>284824000</v>
      </c>
      <c r="T110" s="36">
        <f t="shared" si="30"/>
        <v>0.99855208125173101</v>
      </c>
      <c r="U110" s="36">
        <f t="shared" si="31"/>
        <v>6.1324657476615752E-2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2864000</v>
      </c>
      <c r="E111" s="31">
        <v>2864000</v>
      </c>
      <c r="F111" s="31">
        <v>409740</v>
      </c>
      <c r="G111" s="36">
        <f t="shared" si="24"/>
        <v>0.14306564245810055</v>
      </c>
      <c r="H111" s="31">
        <v>727394</v>
      </c>
      <c r="I111" s="36">
        <f t="shared" si="25"/>
        <v>0.25397835195530727</v>
      </c>
      <c r="J111" s="31">
        <v>852834</v>
      </c>
      <c r="K111" s="36">
        <f t="shared" si="26"/>
        <v>0.2977772346368715</v>
      </c>
      <c r="L111" s="31">
        <v>0</v>
      </c>
      <c r="M111" s="36">
        <f t="shared" si="27"/>
        <v>0</v>
      </c>
      <c r="N111" s="31">
        <f t="shared" si="28"/>
        <v>1989968</v>
      </c>
      <c r="O111" s="36">
        <f t="shared" si="29"/>
        <v>0.69482122905027932</v>
      </c>
      <c r="P111" s="31">
        <v>730510</v>
      </c>
      <c r="Q111" s="31">
        <v>3819000</v>
      </c>
      <c r="R111" s="31">
        <v>3606000</v>
      </c>
      <c r="S111" s="31">
        <v>2629494</v>
      </c>
      <c r="T111" s="36">
        <f t="shared" si="30"/>
        <v>0.72919966722129781</v>
      </c>
      <c r="U111" s="36">
        <f t="shared" si="31"/>
        <v>0.16745013757511873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522218652</v>
      </c>
      <c r="E112" s="32">
        <f>SUM(E107:E111)</f>
        <v>522223823</v>
      </c>
      <c r="F112" s="32">
        <f>SUM(F107:F111)</f>
        <v>215429306</v>
      </c>
      <c r="G112" s="37">
        <f t="shared" si="24"/>
        <v>0.4125270232592152</v>
      </c>
      <c r="H112" s="32">
        <f>SUM(H107:H111)</f>
        <v>162556646</v>
      </c>
      <c r="I112" s="37">
        <f t="shared" si="25"/>
        <v>0.31128081193086149</v>
      </c>
      <c r="J112" s="32">
        <f>SUM(J107:J111)</f>
        <v>124173942</v>
      </c>
      <c r="K112" s="37">
        <f t="shared" si="26"/>
        <v>0.23777916006715763</v>
      </c>
      <c r="L112" s="32">
        <f>SUM(L107:L111)</f>
        <v>0</v>
      </c>
      <c r="M112" s="37">
        <f t="shared" si="27"/>
        <v>0</v>
      </c>
      <c r="N112" s="32">
        <f t="shared" si="28"/>
        <v>502159894</v>
      </c>
      <c r="O112" s="37">
        <f t="shared" si="29"/>
        <v>0.96157982819562027</v>
      </c>
      <c r="P112" s="32">
        <f>SUM(P107:P111)</f>
        <v>115447108</v>
      </c>
      <c r="Q112" s="32">
        <f>SUM(Q107:Q111)</f>
        <v>488753989</v>
      </c>
      <c r="R112" s="32">
        <f>SUM(R107:R111)</f>
        <v>488540989</v>
      </c>
      <c r="S112" s="32">
        <f>SUM(S107:S111)</f>
        <v>474893260</v>
      </c>
      <c r="T112" s="37">
        <f t="shared" si="30"/>
        <v>0.97206431127112658</v>
      </c>
      <c r="U112" s="37">
        <f t="shared" si="31"/>
        <v>7.5591620709979157E-2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986961</v>
      </c>
      <c r="G113" s="36">
        <f t="shared" si="24"/>
        <v>0</v>
      </c>
      <c r="H113" s="31">
        <v>1924463</v>
      </c>
      <c r="I113" s="36">
        <f t="shared" si="25"/>
        <v>0</v>
      </c>
      <c r="J113" s="31">
        <v>1946953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4858377</v>
      </c>
      <c r="O113" s="36">
        <f t="shared" si="29"/>
        <v>0</v>
      </c>
      <c r="P113" s="31">
        <v>1858557</v>
      </c>
      <c r="Q113" s="31">
        <v>0</v>
      </c>
      <c r="R113" s="31">
        <v>0</v>
      </c>
      <c r="S113" s="31">
        <v>6480549</v>
      </c>
      <c r="T113" s="36">
        <f t="shared" si="30"/>
        <v>0</v>
      </c>
      <c r="U113" s="36">
        <f t="shared" si="31"/>
        <v>4.7561629802045369E-2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79390474</v>
      </c>
      <c r="E114" s="31">
        <v>80441591</v>
      </c>
      <c r="F114" s="31">
        <v>33886961</v>
      </c>
      <c r="G114" s="36">
        <f t="shared" si="24"/>
        <v>0.42683913185856531</v>
      </c>
      <c r="H114" s="31">
        <v>26727157</v>
      </c>
      <c r="I114" s="36">
        <f t="shared" si="25"/>
        <v>0.33665445806508221</v>
      </c>
      <c r="J114" s="31">
        <v>19388843</v>
      </c>
      <c r="K114" s="36">
        <f t="shared" si="26"/>
        <v>0.24103007858211059</v>
      </c>
      <c r="L114" s="31">
        <v>0</v>
      </c>
      <c r="M114" s="36">
        <f t="shared" si="27"/>
        <v>0</v>
      </c>
      <c r="N114" s="31">
        <f t="shared" si="28"/>
        <v>80002961</v>
      </c>
      <c r="O114" s="36">
        <f t="shared" si="29"/>
        <v>0.99454722371167426</v>
      </c>
      <c r="P114" s="31">
        <v>18575236</v>
      </c>
      <c r="Q114" s="31">
        <v>74474350</v>
      </c>
      <c r="R114" s="31">
        <v>76483778</v>
      </c>
      <c r="S114" s="31">
        <v>74192236</v>
      </c>
      <c r="T114" s="36">
        <f t="shared" si="30"/>
        <v>0.97003884928383111</v>
      </c>
      <c r="U114" s="36">
        <f t="shared" si="31"/>
        <v>4.3800627889734489E-2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9792200</v>
      </c>
      <c r="F115" s="31">
        <v>-105461</v>
      </c>
      <c r="G115" s="36">
        <f t="shared" si="24"/>
        <v>0</v>
      </c>
      <c r="H115" s="31">
        <v>6372657</v>
      </c>
      <c r="I115" s="36">
        <f t="shared" si="25"/>
        <v>0</v>
      </c>
      <c r="J115" s="31">
        <v>1534179</v>
      </c>
      <c r="K115" s="36">
        <f t="shared" si="26"/>
        <v>0.15667357692857581</v>
      </c>
      <c r="L115" s="31">
        <v>0</v>
      </c>
      <c r="M115" s="36">
        <f t="shared" si="27"/>
        <v>0</v>
      </c>
      <c r="N115" s="31">
        <f t="shared" si="28"/>
        <v>7801375</v>
      </c>
      <c r="O115" s="36">
        <f t="shared" si="29"/>
        <v>0.79669277588284548</v>
      </c>
      <c r="P115" s="31">
        <v>2161520</v>
      </c>
      <c r="Q115" s="31">
        <v>0</v>
      </c>
      <c r="R115" s="31">
        <v>0</v>
      </c>
      <c r="S115" s="31">
        <v>4526119</v>
      </c>
      <c r="T115" s="36">
        <f t="shared" si="30"/>
        <v>0</v>
      </c>
      <c r="U115" s="36">
        <f t="shared" si="31"/>
        <v>-0.29023141122913509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12599500</v>
      </c>
      <c r="E116" s="31">
        <v>12599500</v>
      </c>
      <c r="F116" s="31">
        <v>5249750</v>
      </c>
      <c r="G116" s="36">
        <f t="shared" si="24"/>
        <v>0.41666335965712925</v>
      </c>
      <c r="H116" s="31">
        <v>1119750</v>
      </c>
      <c r="I116" s="36">
        <f t="shared" si="25"/>
        <v>8.8872574308504301E-2</v>
      </c>
      <c r="J116" s="31">
        <v>69500</v>
      </c>
      <c r="K116" s="36">
        <f t="shared" si="26"/>
        <v>5.516091908409064E-3</v>
      </c>
      <c r="L116" s="31">
        <v>0</v>
      </c>
      <c r="M116" s="36">
        <f t="shared" si="27"/>
        <v>0</v>
      </c>
      <c r="N116" s="31">
        <f t="shared" si="28"/>
        <v>6439000</v>
      </c>
      <c r="O116" s="36">
        <f t="shared" si="29"/>
        <v>0.51105202587404264</v>
      </c>
      <c r="P116" s="31">
        <v>6476250</v>
      </c>
      <c r="Q116" s="31">
        <v>12002000</v>
      </c>
      <c r="R116" s="31">
        <v>12002000</v>
      </c>
      <c r="S116" s="31">
        <v>10477000</v>
      </c>
      <c r="T116" s="36">
        <f t="shared" si="30"/>
        <v>0.87293784369271787</v>
      </c>
      <c r="U116" s="36">
        <f t="shared" si="31"/>
        <v>-0.98926848098822617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529761</v>
      </c>
      <c r="G117" s="36">
        <f t="shared" si="24"/>
        <v>0</v>
      </c>
      <c r="H117" s="31">
        <v>950793</v>
      </c>
      <c r="I117" s="36">
        <f t="shared" si="25"/>
        <v>0</v>
      </c>
      <c r="J117" s="31">
        <v>1092597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2573151</v>
      </c>
      <c r="O117" s="36">
        <f t="shared" si="29"/>
        <v>0</v>
      </c>
      <c r="P117" s="31">
        <v>640</v>
      </c>
      <c r="Q117" s="31">
        <v>0</v>
      </c>
      <c r="R117" s="31">
        <v>0</v>
      </c>
      <c r="S117" s="31">
        <v>2240</v>
      </c>
      <c r="T117" s="36">
        <f t="shared" si="30"/>
        <v>0</v>
      </c>
      <c r="U117" s="36">
        <f t="shared" si="31"/>
        <v>1706.1828125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91989974</v>
      </c>
      <c r="E121" s="32">
        <f>SUM(E113:E120)</f>
        <v>102833291</v>
      </c>
      <c r="F121" s="32">
        <f>SUM(F113:F120)</f>
        <v>40547972</v>
      </c>
      <c r="G121" s="37">
        <f t="shared" si="24"/>
        <v>0.44078686227262115</v>
      </c>
      <c r="H121" s="32">
        <f>SUM(H113:H120)</f>
        <v>37094820</v>
      </c>
      <c r="I121" s="37">
        <f t="shared" si="25"/>
        <v>0.40324851053876803</v>
      </c>
      <c r="J121" s="32">
        <f>SUM(J113:J120)</f>
        <v>24032072</v>
      </c>
      <c r="K121" s="37">
        <f t="shared" si="26"/>
        <v>0.23369933769794454</v>
      </c>
      <c r="L121" s="32">
        <f>SUM(L113:L120)</f>
        <v>0</v>
      </c>
      <c r="M121" s="37">
        <f t="shared" si="27"/>
        <v>0</v>
      </c>
      <c r="N121" s="32">
        <f t="shared" si="28"/>
        <v>101674864</v>
      </c>
      <c r="O121" s="37">
        <f t="shared" si="29"/>
        <v>0.98873490298000866</v>
      </c>
      <c r="P121" s="32">
        <f>SUM(P113:P120)</f>
        <v>29072203</v>
      </c>
      <c r="Q121" s="32">
        <f>SUM(Q113:Q120)</f>
        <v>86476350</v>
      </c>
      <c r="R121" s="32">
        <f>SUM(R113:R120)</f>
        <v>88485778</v>
      </c>
      <c r="S121" s="32">
        <f>SUM(S113:S120)</f>
        <v>95678144</v>
      </c>
      <c r="T121" s="37">
        <f t="shared" si="30"/>
        <v>1.0812827344977405</v>
      </c>
      <c r="U121" s="37">
        <f t="shared" si="31"/>
        <v>-0.17336598124332026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167063632</v>
      </c>
      <c r="E122" s="31">
        <v>167068272</v>
      </c>
      <c r="F122" s="31">
        <v>69601613</v>
      </c>
      <c r="G122" s="36">
        <f t="shared" si="24"/>
        <v>0.4166173820523667</v>
      </c>
      <c r="H122" s="31">
        <v>55686332</v>
      </c>
      <c r="I122" s="36">
        <f t="shared" si="25"/>
        <v>0.33332408336483432</v>
      </c>
      <c r="J122" s="31">
        <v>41775096</v>
      </c>
      <c r="K122" s="36">
        <f t="shared" si="26"/>
        <v>0.25004805221185267</v>
      </c>
      <c r="L122" s="31">
        <v>0</v>
      </c>
      <c r="M122" s="36">
        <f t="shared" si="27"/>
        <v>0</v>
      </c>
      <c r="N122" s="31">
        <f t="shared" si="28"/>
        <v>167063041</v>
      </c>
      <c r="O122" s="36">
        <f t="shared" si="29"/>
        <v>0.99996868944691064</v>
      </c>
      <c r="P122" s="31">
        <v>39664915</v>
      </c>
      <c r="Q122" s="31">
        <v>158677803</v>
      </c>
      <c r="R122" s="31">
        <v>158669988</v>
      </c>
      <c r="S122" s="31">
        <v>158658108</v>
      </c>
      <c r="T122" s="36">
        <f t="shared" si="30"/>
        <v>0.9999251276177068</v>
      </c>
      <c r="U122" s="36">
        <f t="shared" si="31"/>
        <v>5.3200189638626494E-2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336670236</v>
      </c>
      <c r="E124" s="31">
        <v>348198700</v>
      </c>
      <c r="F124" s="31">
        <v>123550707</v>
      </c>
      <c r="G124" s="36">
        <f t="shared" si="24"/>
        <v>0.36697840732199444</v>
      </c>
      <c r="H124" s="31">
        <v>17034333</v>
      </c>
      <c r="I124" s="36">
        <f t="shared" si="25"/>
        <v>5.059649228986194E-2</v>
      </c>
      <c r="J124" s="31">
        <v>171301554</v>
      </c>
      <c r="K124" s="36">
        <f t="shared" si="26"/>
        <v>0.49196494415401321</v>
      </c>
      <c r="L124" s="31">
        <v>0</v>
      </c>
      <c r="M124" s="36">
        <f t="shared" si="27"/>
        <v>0</v>
      </c>
      <c r="N124" s="31">
        <f t="shared" si="28"/>
        <v>311886594</v>
      </c>
      <c r="O124" s="36">
        <f t="shared" si="29"/>
        <v>0.89571441248919081</v>
      </c>
      <c r="P124" s="31">
        <v>82136593</v>
      </c>
      <c r="Q124" s="31">
        <v>304535712</v>
      </c>
      <c r="R124" s="31">
        <v>311786969</v>
      </c>
      <c r="S124" s="31">
        <v>291107360</v>
      </c>
      <c r="T124" s="36">
        <f t="shared" si="30"/>
        <v>0.93367391502497332</v>
      </c>
      <c r="U124" s="36">
        <f t="shared" si="31"/>
        <v>1.0855692663074059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503733868</v>
      </c>
      <c r="E126" s="32">
        <f>SUM(E122:E125)</f>
        <v>515266972</v>
      </c>
      <c r="F126" s="32">
        <f>SUM(F122:F125)</f>
        <v>193152320</v>
      </c>
      <c r="G126" s="37">
        <f t="shared" si="24"/>
        <v>0.38344120232948087</v>
      </c>
      <c r="H126" s="32">
        <f>SUM(H122:H125)</f>
        <v>72720665</v>
      </c>
      <c r="I126" s="37">
        <f t="shared" si="25"/>
        <v>0.14436326326186191</v>
      </c>
      <c r="J126" s="32">
        <f>SUM(J122:J125)</f>
        <v>213076650</v>
      </c>
      <c r="K126" s="37">
        <f t="shared" si="26"/>
        <v>0.41352669893229638</v>
      </c>
      <c r="L126" s="32">
        <f>SUM(L122:L125)</f>
        <v>0</v>
      </c>
      <c r="M126" s="37">
        <f t="shared" si="27"/>
        <v>0</v>
      </c>
      <c r="N126" s="32">
        <f t="shared" si="28"/>
        <v>478949635</v>
      </c>
      <c r="O126" s="37">
        <f t="shared" si="29"/>
        <v>0.92951743664253339</v>
      </c>
      <c r="P126" s="32">
        <f>SUM(P122:P125)</f>
        <v>121801508</v>
      </c>
      <c r="Q126" s="32">
        <f>SUM(Q122:Q125)</f>
        <v>463213515</v>
      </c>
      <c r="R126" s="32">
        <f>SUM(R122:R125)</f>
        <v>470456957</v>
      </c>
      <c r="S126" s="32">
        <f>SUM(S122:S125)</f>
        <v>449765468</v>
      </c>
      <c r="T126" s="37">
        <f t="shared" si="30"/>
        <v>0.95601831646417756</v>
      </c>
      <c r="U126" s="37">
        <f t="shared" si="31"/>
        <v>0.74937612430874001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61511736</v>
      </c>
      <c r="E127" s="31">
        <v>61426736</v>
      </c>
      <c r="F127" s="31">
        <v>25019496</v>
      </c>
      <c r="G127" s="36">
        <f t="shared" si="24"/>
        <v>0.40674345461490469</v>
      </c>
      <c r="H127" s="31">
        <v>15355086</v>
      </c>
      <c r="I127" s="36">
        <f t="shared" si="25"/>
        <v>0.24962855868675207</v>
      </c>
      <c r="J127" s="31">
        <v>19747942</v>
      </c>
      <c r="K127" s="36">
        <f t="shared" si="26"/>
        <v>0.32148773133574932</v>
      </c>
      <c r="L127" s="31">
        <v>0</v>
      </c>
      <c r="M127" s="36">
        <f t="shared" si="27"/>
        <v>0</v>
      </c>
      <c r="N127" s="31">
        <f t="shared" si="28"/>
        <v>60122524</v>
      </c>
      <c r="O127" s="36">
        <f t="shared" si="29"/>
        <v>0.97876800746827897</v>
      </c>
      <c r="P127" s="31">
        <v>15206158</v>
      </c>
      <c r="Q127" s="31">
        <v>62425128</v>
      </c>
      <c r="R127" s="31">
        <v>62425128</v>
      </c>
      <c r="S127" s="31">
        <v>57142949</v>
      </c>
      <c r="T127" s="36">
        <f t="shared" si="30"/>
        <v>0.91538376981782077</v>
      </c>
      <c r="U127" s="36">
        <f t="shared" si="31"/>
        <v>0.29868057401481685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9583</v>
      </c>
      <c r="Q129" s="31">
        <v>0</v>
      </c>
      <c r="R129" s="31">
        <v>0</v>
      </c>
      <c r="S129" s="31">
        <v>20820</v>
      </c>
      <c r="T129" s="36">
        <f t="shared" si="30"/>
        <v>0</v>
      </c>
      <c r="U129" s="36">
        <f t="shared" si="31"/>
        <v>-1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186113000</v>
      </c>
      <c r="E130" s="31">
        <v>186113000</v>
      </c>
      <c r="F130" s="31">
        <v>77547000</v>
      </c>
      <c r="G130" s="36">
        <f t="shared" si="24"/>
        <v>0.41666621891001704</v>
      </c>
      <c r="H130" s="31">
        <v>61254000</v>
      </c>
      <c r="I130" s="36">
        <f t="shared" si="25"/>
        <v>0.32912262980017515</v>
      </c>
      <c r="J130" s="31">
        <v>46528000</v>
      </c>
      <c r="K130" s="36">
        <f t="shared" si="26"/>
        <v>0.24999865673005109</v>
      </c>
      <c r="L130" s="31">
        <v>0</v>
      </c>
      <c r="M130" s="36">
        <f t="shared" si="27"/>
        <v>0</v>
      </c>
      <c r="N130" s="31">
        <f t="shared" si="28"/>
        <v>185329000</v>
      </c>
      <c r="O130" s="36">
        <f t="shared" si="29"/>
        <v>0.9957875054402433</v>
      </c>
      <c r="P130" s="31">
        <v>44674820</v>
      </c>
      <c r="Q130" s="31">
        <v>176236000</v>
      </c>
      <c r="R130" s="31">
        <v>175620000</v>
      </c>
      <c r="S130" s="31">
        <v>176235820</v>
      </c>
      <c r="T130" s="36">
        <f t="shared" si="30"/>
        <v>1.003506548229131</v>
      </c>
      <c r="U130" s="36">
        <f t="shared" si="31"/>
        <v>4.1481532550103228E-2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247624736</v>
      </c>
      <c r="E132" s="32">
        <f>SUM(E127:E131)</f>
        <v>247539736</v>
      </c>
      <c r="F132" s="32">
        <f>SUM(F127:F131)</f>
        <v>102566496</v>
      </c>
      <c r="G132" s="37">
        <f t="shared" si="24"/>
        <v>0.41420133407027643</v>
      </c>
      <c r="H132" s="32">
        <f>SUM(H127:H131)</f>
        <v>76609086</v>
      </c>
      <c r="I132" s="37">
        <f t="shared" si="25"/>
        <v>0.30937574023299513</v>
      </c>
      <c r="J132" s="32">
        <f>SUM(J127:J131)</f>
        <v>66275942</v>
      </c>
      <c r="K132" s="37">
        <f t="shared" si="26"/>
        <v>0.26773859854160947</v>
      </c>
      <c r="L132" s="32">
        <f>SUM(L127:L131)</f>
        <v>0</v>
      </c>
      <c r="M132" s="37">
        <f t="shared" si="27"/>
        <v>0</v>
      </c>
      <c r="N132" s="32">
        <f t="shared" si="28"/>
        <v>245451524</v>
      </c>
      <c r="O132" s="37">
        <f t="shared" si="29"/>
        <v>0.99156413417197797</v>
      </c>
      <c r="P132" s="32">
        <f>SUM(P127:P131)</f>
        <v>59890561</v>
      </c>
      <c r="Q132" s="32">
        <f>SUM(Q127:Q131)</f>
        <v>238661128</v>
      </c>
      <c r="R132" s="32">
        <f>SUM(R127:R131)</f>
        <v>238045128</v>
      </c>
      <c r="S132" s="32">
        <f>SUM(S127:S131)</f>
        <v>233399589</v>
      </c>
      <c r="T132" s="37">
        <f t="shared" si="30"/>
        <v>0.98048462894817157</v>
      </c>
      <c r="U132" s="37">
        <f t="shared" si="31"/>
        <v>0.10661748518268177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16135788</v>
      </c>
      <c r="E133" s="31">
        <v>16135788</v>
      </c>
      <c r="F133" s="31">
        <v>4043619</v>
      </c>
      <c r="G133" s="36">
        <f t="shared" si="24"/>
        <v>0.25059941293229682</v>
      </c>
      <c r="H133" s="31">
        <v>3777566</v>
      </c>
      <c r="I133" s="36">
        <f t="shared" si="25"/>
        <v>0.23411103318908255</v>
      </c>
      <c r="J133" s="31">
        <v>3835944</v>
      </c>
      <c r="K133" s="36">
        <f t="shared" si="26"/>
        <v>0.23772895380132658</v>
      </c>
      <c r="L133" s="31">
        <v>0</v>
      </c>
      <c r="M133" s="36">
        <f t="shared" si="27"/>
        <v>0</v>
      </c>
      <c r="N133" s="31">
        <f t="shared" si="28"/>
        <v>11657129</v>
      </c>
      <c r="O133" s="36">
        <f t="shared" si="29"/>
        <v>0.722439399922706</v>
      </c>
      <c r="P133" s="31">
        <v>6328499</v>
      </c>
      <c r="Q133" s="31">
        <v>15251117</v>
      </c>
      <c r="R133" s="31">
        <v>15251117</v>
      </c>
      <c r="S133" s="31">
        <v>13208169</v>
      </c>
      <c r="T133" s="36">
        <f t="shared" si="30"/>
        <v>0.86604600830221157</v>
      </c>
      <c r="U133" s="36">
        <f t="shared" si="31"/>
        <v>-0.39386195684000269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39936000</v>
      </c>
      <c r="E134" s="31">
        <v>39936000</v>
      </c>
      <c r="F134" s="31">
        <v>16640000</v>
      </c>
      <c r="G134" s="36">
        <f t="shared" si="24"/>
        <v>0.41666666666666669</v>
      </c>
      <c r="H134" s="31">
        <v>11456000</v>
      </c>
      <c r="I134" s="36">
        <f t="shared" si="25"/>
        <v>0.28685897435897434</v>
      </c>
      <c r="J134" s="31">
        <v>9984000</v>
      </c>
      <c r="K134" s="36">
        <f t="shared" si="26"/>
        <v>0.25</v>
      </c>
      <c r="L134" s="31">
        <v>0</v>
      </c>
      <c r="M134" s="36">
        <f t="shared" si="27"/>
        <v>0</v>
      </c>
      <c r="N134" s="31">
        <f t="shared" si="28"/>
        <v>38080000</v>
      </c>
      <c r="O134" s="36">
        <f t="shared" si="29"/>
        <v>0.95352564102564108</v>
      </c>
      <c r="P134" s="31">
        <v>9517000</v>
      </c>
      <c r="Q134" s="31">
        <v>38069000</v>
      </c>
      <c r="R134" s="31">
        <v>38069000</v>
      </c>
      <c r="S134" s="31">
        <v>38069000</v>
      </c>
      <c r="T134" s="36">
        <f t="shared" si="30"/>
        <v>1</v>
      </c>
      <c r="U134" s="36">
        <f t="shared" si="31"/>
        <v>4.9070085110854311E-2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32370</v>
      </c>
      <c r="F135" s="31">
        <v>4897</v>
      </c>
      <c r="G135" s="36">
        <f t="shared" si="24"/>
        <v>0</v>
      </c>
      <c r="H135" s="31">
        <v>27144</v>
      </c>
      <c r="I135" s="36">
        <f t="shared" si="25"/>
        <v>0</v>
      </c>
      <c r="J135" s="31">
        <v>1510</v>
      </c>
      <c r="K135" s="36">
        <f t="shared" si="26"/>
        <v>4.6648130985480381E-2</v>
      </c>
      <c r="L135" s="31">
        <v>0</v>
      </c>
      <c r="M135" s="36">
        <f t="shared" si="27"/>
        <v>0</v>
      </c>
      <c r="N135" s="31">
        <f t="shared" si="28"/>
        <v>33551</v>
      </c>
      <c r="O135" s="36">
        <f t="shared" si="29"/>
        <v>1.0364843991350015</v>
      </c>
      <c r="P135" s="31">
        <v>1387</v>
      </c>
      <c r="Q135" s="31">
        <v>0</v>
      </c>
      <c r="R135" s="31">
        <v>0</v>
      </c>
      <c r="S135" s="31">
        <v>9391</v>
      </c>
      <c r="T135" s="36">
        <f t="shared" si="30"/>
        <v>0</v>
      </c>
      <c r="U135" s="36">
        <f t="shared" si="31"/>
        <v>8.8680605623648212E-2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37201487</v>
      </c>
      <c r="E136" s="31">
        <v>37204439</v>
      </c>
      <c r="F136" s="31">
        <v>12465012</v>
      </c>
      <c r="G136" s="36">
        <f t="shared" si="24"/>
        <v>0.33506757404616649</v>
      </c>
      <c r="H136" s="31">
        <v>10008837</v>
      </c>
      <c r="I136" s="36">
        <f t="shared" si="25"/>
        <v>0.26904400353674035</v>
      </c>
      <c r="J136" s="31">
        <v>7539390</v>
      </c>
      <c r="K136" s="36">
        <f t="shared" si="26"/>
        <v>0.20264759267032625</v>
      </c>
      <c r="L136" s="31">
        <v>0</v>
      </c>
      <c r="M136" s="36">
        <f t="shared" si="27"/>
        <v>0</v>
      </c>
      <c r="N136" s="31">
        <f t="shared" si="28"/>
        <v>30013239</v>
      </c>
      <c r="O136" s="36">
        <f t="shared" si="29"/>
        <v>0.8067112367962328</v>
      </c>
      <c r="P136" s="31">
        <v>7203222</v>
      </c>
      <c r="Q136" s="31">
        <v>35793568</v>
      </c>
      <c r="R136" s="31">
        <v>35806739</v>
      </c>
      <c r="S136" s="31">
        <v>30102542</v>
      </c>
      <c r="T136" s="36">
        <f t="shared" si="30"/>
        <v>0.84069487590031589</v>
      </c>
      <c r="U136" s="36">
        <f t="shared" si="31"/>
        <v>4.6669115570782127E-2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93273275</v>
      </c>
      <c r="E137" s="32">
        <f>SUM(E133:E136)</f>
        <v>93308597</v>
      </c>
      <c r="F137" s="32">
        <f>SUM(F133:F136)</f>
        <v>33153528</v>
      </c>
      <c r="G137" s="37">
        <f t="shared" ref="G137:G170" si="32">IF(($D137     =0),0,($F137     /$D137     ))</f>
        <v>0.35544509399932617</v>
      </c>
      <c r="H137" s="32">
        <f>SUM(H133:H136)</f>
        <v>25269547</v>
      </c>
      <c r="I137" s="37">
        <f t="shared" ref="I137:I170" si="33">IF(($D137     =0),0,($H137     /$D137     ))</f>
        <v>0.27091947827499357</v>
      </c>
      <c r="J137" s="32">
        <f>SUM(J133:J136)</f>
        <v>21360844</v>
      </c>
      <c r="K137" s="37">
        <f t="shared" ref="K137:K170" si="34">IF(($E137     =0),0,($J137     /$E137     ))</f>
        <v>0.22892685869020193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79783919</v>
      </c>
      <c r="O137" s="37">
        <f t="shared" ref="O137:O170" si="37">IF(($E137     =0),0,($N137     /$E137     ))</f>
        <v>0.85505432045023677</v>
      </c>
      <c r="P137" s="32">
        <f>SUM(P133:P136)</f>
        <v>23050108</v>
      </c>
      <c r="Q137" s="32">
        <f>SUM(Q133:Q136)</f>
        <v>89113685</v>
      </c>
      <c r="R137" s="32">
        <f>SUM(R133:R136)</f>
        <v>89126856</v>
      </c>
      <c r="S137" s="32">
        <f>SUM(S133:S136)</f>
        <v>81389102</v>
      </c>
      <c r="T137" s="37">
        <f t="shared" ref="T137:T170" si="38">IF(($R137     =0),0,($S137     /$R137     ))</f>
        <v>0.91318268872852426</v>
      </c>
      <c r="U137" s="37">
        <f t="shared" ref="U137:U170" si="39">IF(($P137     =0),0,(($J137     /$P137     )-1))</f>
        <v>-7.3286598049779217E-2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15853900</v>
      </c>
      <c r="E138" s="31">
        <v>15853900</v>
      </c>
      <c r="F138" s="31">
        <v>6511950</v>
      </c>
      <c r="G138" s="36">
        <f t="shared" si="32"/>
        <v>0.4107475132301831</v>
      </c>
      <c r="H138" s="31">
        <v>5209650</v>
      </c>
      <c r="I138" s="36">
        <f t="shared" si="33"/>
        <v>0.32860368742076085</v>
      </c>
      <c r="J138" s="31">
        <v>3907200</v>
      </c>
      <c r="K138" s="36">
        <f t="shared" si="34"/>
        <v>0.24645040021698131</v>
      </c>
      <c r="L138" s="31">
        <v>0</v>
      </c>
      <c r="M138" s="36">
        <f t="shared" si="35"/>
        <v>0</v>
      </c>
      <c r="N138" s="31">
        <f t="shared" si="36"/>
        <v>15628800</v>
      </c>
      <c r="O138" s="36">
        <f t="shared" si="37"/>
        <v>0.98580160086792523</v>
      </c>
      <c r="P138" s="31">
        <v>3713550</v>
      </c>
      <c r="Q138" s="31">
        <v>14853900</v>
      </c>
      <c r="R138" s="31">
        <v>14853900</v>
      </c>
      <c r="S138" s="31">
        <v>14854350</v>
      </c>
      <c r="T138" s="36">
        <f t="shared" si="38"/>
        <v>1.000030295074021</v>
      </c>
      <c r="U138" s="36">
        <f t="shared" si="39"/>
        <v>5.2146867552611331E-2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36266475</v>
      </c>
      <c r="E139" s="31">
        <v>36266475</v>
      </c>
      <c r="F139" s="31">
        <v>15111000</v>
      </c>
      <c r="G139" s="36">
        <f t="shared" si="32"/>
        <v>0.41666580498931866</v>
      </c>
      <c r="H139" s="31">
        <v>12088951</v>
      </c>
      <c r="I139" s="36">
        <f t="shared" si="33"/>
        <v>0.33333680761640055</v>
      </c>
      <c r="J139" s="31">
        <v>9066524</v>
      </c>
      <c r="K139" s="36">
        <f t="shared" si="34"/>
        <v>0.24999738739428082</v>
      </c>
      <c r="L139" s="31">
        <v>0</v>
      </c>
      <c r="M139" s="36">
        <f t="shared" si="35"/>
        <v>0</v>
      </c>
      <c r="N139" s="31">
        <f t="shared" si="36"/>
        <v>36266475</v>
      </c>
      <c r="O139" s="36">
        <f t="shared" si="37"/>
        <v>1</v>
      </c>
      <c r="P139" s="31">
        <v>8089916</v>
      </c>
      <c r="Q139" s="31">
        <v>35081070</v>
      </c>
      <c r="R139" s="31">
        <v>34400670</v>
      </c>
      <c r="S139" s="31">
        <v>34400670</v>
      </c>
      <c r="T139" s="36">
        <f t="shared" si="38"/>
        <v>1</v>
      </c>
      <c r="U139" s="36">
        <f t="shared" si="39"/>
        <v>0.12071917681221911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204789</v>
      </c>
      <c r="F140" s="31">
        <v>150986</v>
      </c>
      <c r="G140" s="36">
        <f t="shared" si="32"/>
        <v>0</v>
      </c>
      <c r="H140" s="31">
        <v>53803</v>
      </c>
      <c r="I140" s="36">
        <f t="shared" si="33"/>
        <v>0</v>
      </c>
      <c r="J140" s="31">
        <v>13809</v>
      </c>
      <c r="K140" s="36">
        <f t="shared" si="34"/>
        <v>6.7430379561402229E-2</v>
      </c>
      <c r="L140" s="31">
        <v>0</v>
      </c>
      <c r="M140" s="36">
        <f t="shared" si="35"/>
        <v>0</v>
      </c>
      <c r="N140" s="31">
        <f t="shared" si="36"/>
        <v>218598</v>
      </c>
      <c r="O140" s="36">
        <f t="shared" si="37"/>
        <v>1.0674303795614022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52120375</v>
      </c>
      <c r="E144" s="32">
        <f>SUM(E138:E143)</f>
        <v>52325164</v>
      </c>
      <c r="F144" s="32">
        <f>SUM(F138:F143)</f>
        <v>21773936</v>
      </c>
      <c r="G144" s="37">
        <f t="shared" si="32"/>
        <v>0.41776245853948674</v>
      </c>
      <c r="H144" s="32">
        <f>SUM(H138:H143)</f>
        <v>17352404</v>
      </c>
      <c r="I144" s="37">
        <f t="shared" si="33"/>
        <v>0.33292937742677409</v>
      </c>
      <c r="J144" s="32">
        <f>SUM(J138:J143)</f>
        <v>12987533</v>
      </c>
      <c r="K144" s="37">
        <f t="shared" si="34"/>
        <v>0.24820816615118493</v>
      </c>
      <c r="L144" s="32">
        <f>SUM(L138:L143)</f>
        <v>0</v>
      </c>
      <c r="M144" s="37">
        <f t="shared" si="35"/>
        <v>0</v>
      </c>
      <c r="N144" s="32">
        <f t="shared" si="36"/>
        <v>52113873</v>
      </c>
      <c r="O144" s="37">
        <f t="shared" si="37"/>
        <v>0.99596196201124187</v>
      </c>
      <c r="P144" s="32">
        <f>SUM(P138:P143)</f>
        <v>11803466</v>
      </c>
      <c r="Q144" s="32">
        <f>SUM(Q138:Q143)</f>
        <v>49934970</v>
      </c>
      <c r="R144" s="32">
        <f>SUM(R138:R143)</f>
        <v>49254570</v>
      </c>
      <c r="S144" s="32">
        <f>SUM(S138:S143)</f>
        <v>49255020</v>
      </c>
      <c r="T144" s="37">
        <f t="shared" si="38"/>
        <v>1.0000091362080716</v>
      </c>
      <c r="U144" s="37">
        <f t="shared" si="39"/>
        <v>0.10031519555357726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58513032</v>
      </c>
      <c r="E146" s="31">
        <v>58513032</v>
      </c>
      <c r="F146" s="31">
        <v>24380505</v>
      </c>
      <c r="G146" s="36">
        <f t="shared" si="32"/>
        <v>0.41666794843241073</v>
      </c>
      <c r="H146" s="31">
        <v>13596733</v>
      </c>
      <c r="I146" s="36">
        <f t="shared" si="33"/>
        <v>0.23237102121113806</v>
      </c>
      <c r="J146" s="31">
        <v>14628258</v>
      </c>
      <c r="K146" s="36">
        <f t="shared" si="34"/>
        <v>0.25</v>
      </c>
      <c r="L146" s="31">
        <v>0</v>
      </c>
      <c r="M146" s="36">
        <f t="shared" si="35"/>
        <v>0</v>
      </c>
      <c r="N146" s="31">
        <f t="shared" si="36"/>
        <v>52605496</v>
      </c>
      <c r="O146" s="36">
        <f t="shared" si="37"/>
        <v>0.89903896964354879</v>
      </c>
      <c r="P146" s="31">
        <v>13378312</v>
      </c>
      <c r="Q146" s="31">
        <v>53513032</v>
      </c>
      <c r="R146" s="31">
        <v>53513032</v>
      </c>
      <c r="S146" s="31">
        <v>53513031</v>
      </c>
      <c r="T146" s="36">
        <f t="shared" si="38"/>
        <v>0.99999998131296319</v>
      </c>
      <c r="U146" s="36">
        <f t="shared" si="39"/>
        <v>9.3430770638328609E-2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21155420</v>
      </c>
      <c r="E147" s="31">
        <v>21155420</v>
      </c>
      <c r="F147" s="31">
        <v>21160498</v>
      </c>
      <c r="G147" s="36">
        <f t="shared" si="32"/>
        <v>1.000240033050632</v>
      </c>
      <c r="H147" s="31">
        <v>5810</v>
      </c>
      <c r="I147" s="36">
        <f t="shared" si="33"/>
        <v>2.7463411267656231E-4</v>
      </c>
      <c r="J147" s="31">
        <v>9522</v>
      </c>
      <c r="K147" s="36">
        <f t="shared" si="34"/>
        <v>4.50097421842724E-4</v>
      </c>
      <c r="L147" s="31">
        <v>0</v>
      </c>
      <c r="M147" s="36">
        <f t="shared" si="35"/>
        <v>0</v>
      </c>
      <c r="N147" s="31">
        <f t="shared" si="36"/>
        <v>21175830</v>
      </c>
      <c r="O147" s="36">
        <f t="shared" si="37"/>
        <v>1.0009647645851512</v>
      </c>
      <c r="P147" s="31">
        <v>0</v>
      </c>
      <c r="Q147" s="31">
        <v>19554400</v>
      </c>
      <c r="R147" s="31">
        <v>19554400</v>
      </c>
      <c r="S147" s="31">
        <v>19555500</v>
      </c>
      <c r="T147" s="36">
        <f t="shared" si="38"/>
        <v>1.00005625332406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155064000</v>
      </c>
      <c r="E148" s="31">
        <v>155064000</v>
      </c>
      <c r="F148" s="31">
        <v>64610000</v>
      </c>
      <c r="G148" s="36">
        <f t="shared" si="32"/>
        <v>0.41666666666666669</v>
      </c>
      <c r="H148" s="31">
        <v>51688000</v>
      </c>
      <c r="I148" s="36">
        <f t="shared" si="33"/>
        <v>0.33333333333333331</v>
      </c>
      <c r="J148" s="31">
        <v>38766000</v>
      </c>
      <c r="K148" s="36">
        <f t="shared" si="34"/>
        <v>0.25</v>
      </c>
      <c r="L148" s="31">
        <v>0</v>
      </c>
      <c r="M148" s="36">
        <f t="shared" si="35"/>
        <v>0</v>
      </c>
      <c r="N148" s="31">
        <f t="shared" si="36"/>
        <v>155064000</v>
      </c>
      <c r="O148" s="36">
        <f t="shared" si="37"/>
        <v>1</v>
      </c>
      <c r="P148" s="31">
        <v>36084000</v>
      </c>
      <c r="Q148" s="31">
        <v>147469000</v>
      </c>
      <c r="R148" s="31">
        <v>147469000</v>
      </c>
      <c r="S148" s="31">
        <v>146686000</v>
      </c>
      <c r="T148" s="36">
        <f t="shared" si="38"/>
        <v>0.99469040950979526</v>
      </c>
      <c r="U148" s="36">
        <f t="shared" si="39"/>
        <v>7.4326571333555025E-2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620064000</v>
      </c>
      <c r="E149" s="31">
        <v>620064000</v>
      </c>
      <c r="F149" s="31">
        <v>258360000</v>
      </c>
      <c r="G149" s="36">
        <f t="shared" si="32"/>
        <v>0.41666666666666669</v>
      </c>
      <c r="H149" s="31">
        <v>206688000</v>
      </c>
      <c r="I149" s="36">
        <f t="shared" si="33"/>
        <v>0.33333333333333331</v>
      </c>
      <c r="J149" s="31">
        <v>155016000</v>
      </c>
      <c r="K149" s="36">
        <f t="shared" si="34"/>
        <v>0.25</v>
      </c>
      <c r="L149" s="31">
        <v>0</v>
      </c>
      <c r="M149" s="36">
        <f t="shared" si="35"/>
        <v>0</v>
      </c>
      <c r="N149" s="31">
        <f t="shared" si="36"/>
        <v>620064000</v>
      </c>
      <c r="O149" s="36">
        <f t="shared" si="37"/>
        <v>1</v>
      </c>
      <c r="P149" s="31">
        <v>187793000</v>
      </c>
      <c r="Q149" s="31">
        <v>584008000</v>
      </c>
      <c r="R149" s="31">
        <v>584008000</v>
      </c>
      <c r="S149" s="31">
        <v>584008000</v>
      </c>
      <c r="T149" s="36">
        <f t="shared" si="38"/>
        <v>1</v>
      </c>
      <c r="U149" s="36">
        <f t="shared" si="39"/>
        <v>-0.17453792207377272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854796452</v>
      </c>
      <c r="E150" s="32">
        <f>SUM(E145:E149)</f>
        <v>854796452</v>
      </c>
      <c r="F150" s="32">
        <f>SUM(F145:F149)</f>
        <v>368511003</v>
      </c>
      <c r="G150" s="37">
        <f t="shared" si="32"/>
        <v>0.43110965439524307</v>
      </c>
      <c r="H150" s="32">
        <f>SUM(H145:H149)</f>
        <v>271978543</v>
      </c>
      <c r="I150" s="37">
        <f t="shared" si="33"/>
        <v>0.31817930732356386</v>
      </c>
      <c r="J150" s="32">
        <f>SUM(J145:J149)</f>
        <v>208419780</v>
      </c>
      <c r="K150" s="37">
        <f t="shared" si="34"/>
        <v>0.24382387118284388</v>
      </c>
      <c r="L150" s="32">
        <f>SUM(L145:L149)</f>
        <v>0</v>
      </c>
      <c r="M150" s="37">
        <f t="shared" si="35"/>
        <v>0</v>
      </c>
      <c r="N150" s="32">
        <f t="shared" si="36"/>
        <v>848909326</v>
      </c>
      <c r="O150" s="37">
        <f t="shared" si="37"/>
        <v>0.99311283290165087</v>
      </c>
      <c r="P150" s="32">
        <f>SUM(P145:P149)</f>
        <v>237255312</v>
      </c>
      <c r="Q150" s="32">
        <f>SUM(Q145:Q149)</f>
        <v>804544432</v>
      </c>
      <c r="R150" s="32">
        <f>SUM(R145:R149)</f>
        <v>804544432</v>
      </c>
      <c r="S150" s="32">
        <f>SUM(S145:S149)</f>
        <v>803762531</v>
      </c>
      <c r="T150" s="37">
        <f t="shared" si="38"/>
        <v>0.99902814441452747</v>
      </c>
      <c r="U150" s="37">
        <f t="shared" si="39"/>
        <v>-0.12153798267749638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805200</v>
      </c>
      <c r="E152" s="31">
        <v>805997</v>
      </c>
      <c r="F152" s="31">
        <v>191824</v>
      </c>
      <c r="G152" s="36">
        <f t="shared" si="32"/>
        <v>0.23823149528067561</v>
      </c>
      <c r="H152" s="31">
        <v>1081477</v>
      </c>
      <c r="I152" s="36">
        <f t="shared" si="33"/>
        <v>1.3431159960258321</v>
      </c>
      <c r="J152" s="31">
        <v>191337</v>
      </c>
      <c r="K152" s="36">
        <f t="shared" si="34"/>
        <v>0.23739170245050539</v>
      </c>
      <c r="L152" s="31">
        <v>0</v>
      </c>
      <c r="M152" s="36">
        <f t="shared" si="35"/>
        <v>0</v>
      </c>
      <c r="N152" s="31">
        <f t="shared" si="36"/>
        <v>1464638</v>
      </c>
      <c r="O152" s="36">
        <f t="shared" si="37"/>
        <v>1.8171754981718293</v>
      </c>
      <c r="P152" s="31">
        <v>247559</v>
      </c>
      <c r="Q152" s="31">
        <v>934500</v>
      </c>
      <c r="R152" s="31">
        <v>894700</v>
      </c>
      <c r="S152" s="31">
        <v>686482</v>
      </c>
      <c r="T152" s="36">
        <f t="shared" si="38"/>
        <v>0.76727618196043368</v>
      </c>
      <c r="U152" s="36">
        <f t="shared" si="39"/>
        <v>-0.22710545768887413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208214230</v>
      </c>
      <c r="E153" s="31">
        <v>206057270</v>
      </c>
      <c r="F153" s="31">
        <v>105825000</v>
      </c>
      <c r="G153" s="36">
        <f t="shared" si="32"/>
        <v>0.50825056481490238</v>
      </c>
      <c r="H153" s="31">
        <v>84661000</v>
      </c>
      <c r="I153" s="36">
        <f t="shared" si="33"/>
        <v>0.40660525459763247</v>
      </c>
      <c r="J153" s="31">
        <v>63495000</v>
      </c>
      <c r="K153" s="36">
        <f t="shared" si="34"/>
        <v>0.30814248873626249</v>
      </c>
      <c r="L153" s="31">
        <v>0</v>
      </c>
      <c r="M153" s="36">
        <f t="shared" si="35"/>
        <v>0</v>
      </c>
      <c r="N153" s="31">
        <f t="shared" si="36"/>
        <v>253981000</v>
      </c>
      <c r="O153" s="36">
        <f t="shared" si="37"/>
        <v>1.2325748079647953</v>
      </c>
      <c r="P153" s="31">
        <v>60315000</v>
      </c>
      <c r="Q153" s="31">
        <v>187196430</v>
      </c>
      <c r="R153" s="31">
        <v>174320620</v>
      </c>
      <c r="S153" s="31">
        <v>241259000</v>
      </c>
      <c r="T153" s="36">
        <f t="shared" si="38"/>
        <v>1.3839957659627415</v>
      </c>
      <c r="U153" s="36">
        <f t="shared" si="39"/>
        <v>5.2723203183287826E-2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7931995</v>
      </c>
      <c r="E156" s="31">
        <v>7931995</v>
      </c>
      <c r="F156" s="31">
        <v>3305001</v>
      </c>
      <c r="G156" s="36">
        <f t="shared" si="32"/>
        <v>0.4166670553877051</v>
      </c>
      <c r="H156" s="31">
        <v>2643998</v>
      </c>
      <c r="I156" s="36">
        <f t="shared" si="33"/>
        <v>0.33333329130943729</v>
      </c>
      <c r="J156" s="31">
        <v>1982996</v>
      </c>
      <c r="K156" s="36">
        <f t="shared" si="34"/>
        <v>0.24999965330285762</v>
      </c>
      <c r="L156" s="31">
        <v>0</v>
      </c>
      <c r="M156" s="36">
        <f t="shared" si="35"/>
        <v>0</v>
      </c>
      <c r="N156" s="31">
        <f t="shared" si="36"/>
        <v>7931995</v>
      </c>
      <c r="O156" s="36">
        <f t="shared" si="37"/>
        <v>1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216951425</v>
      </c>
      <c r="E157" s="32">
        <f>SUM(E151:E156)</f>
        <v>214795262</v>
      </c>
      <c r="F157" s="32">
        <f>SUM(F151:F156)</f>
        <v>109321825</v>
      </c>
      <c r="G157" s="37">
        <f t="shared" si="32"/>
        <v>0.5039000089536172</v>
      </c>
      <c r="H157" s="32">
        <f>SUM(H151:H156)</f>
        <v>88386475</v>
      </c>
      <c r="I157" s="37">
        <f t="shared" si="33"/>
        <v>0.40740214082484133</v>
      </c>
      <c r="J157" s="32">
        <f>SUM(J151:J156)</f>
        <v>65669333</v>
      </c>
      <c r="K157" s="37">
        <f t="shared" si="34"/>
        <v>0.30572989547599982</v>
      </c>
      <c r="L157" s="32">
        <f>SUM(L151:L156)</f>
        <v>0</v>
      </c>
      <c r="M157" s="37">
        <f t="shared" si="35"/>
        <v>0</v>
      </c>
      <c r="N157" s="32">
        <f t="shared" si="36"/>
        <v>263377633</v>
      </c>
      <c r="O157" s="37">
        <f t="shared" si="37"/>
        <v>1.2261799005603764</v>
      </c>
      <c r="P157" s="32">
        <f>SUM(P151:P156)</f>
        <v>60562559</v>
      </c>
      <c r="Q157" s="32">
        <f>SUM(Q151:Q156)</f>
        <v>188130930</v>
      </c>
      <c r="R157" s="32">
        <f>SUM(R151:R156)</f>
        <v>175215320</v>
      </c>
      <c r="S157" s="32">
        <f>SUM(S151:S156)</f>
        <v>241945482</v>
      </c>
      <c r="T157" s="37">
        <f t="shared" si="38"/>
        <v>1.3808466177500918</v>
      </c>
      <c r="U157" s="37">
        <f t="shared" si="39"/>
        <v>8.4322295562180516E-2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8038000</v>
      </c>
      <c r="E158" s="31">
        <v>8038000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7806000</v>
      </c>
      <c r="R158" s="31">
        <v>7806000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87050044</v>
      </c>
      <c r="E159" s="31">
        <v>92475028</v>
      </c>
      <c r="F159" s="31">
        <v>33911072</v>
      </c>
      <c r="G159" s="36">
        <f t="shared" si="32"/>
        <v>0.38955835565114705</v>
      </c>
      <c r="H159" s="31">
        <v>28352291</v>
      </c>
      <c r="I159" s="36">
        <f t="shared" si="33"/>
        <v>0.32570105306322417</v>
      </c>
      <c r="J159" s="31">
        <v>21910437</v>
      </c>
      <c r="K159" s="36">
        <f t="shared" si="34"/>
        <v>0.23693355356432008</v>
      </c>
      <c r="L159" s="31">
        <v>0</v>
      </c>
      <c r="M159" s="36">
        <f t="shared" si="35"/>
        <v>0</v>
      </c>
      <c r="N159" s="31">
        <f t="shared" si="36"/>
        <v>84173800</v>
      </c>
      <c r="O159" s="36">
        <f t="shared" si="37"/>
        <v>0.91023276035125933</v>
      </c>
      <c r="P159" s="31">
        <v>20383609</v>
      </c>
      <c r="Q159" s="31">
        <v>88523640</v>
      </c>
      <c r="R159" s="31">
        <v>88639156</v>
      </c>
      <c r="S159" s="31">
        <v>81525543</v>
      </c>
      <c r="T159" s="36">
        <f t="shared" si="38"/>
        <v>0.91974638161040256</v>
      </c>
      <c r="U159" s="36">
        <f t="shared" si="39"/>
        <v>7.4904694257037496E-2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36224639</v>
      </c>
      <c r="E160" s="31">
        <v>38162962</v>
      </c>
      <c r="F160" s="31">
        <v>15093673</v>
      </c>
      <c r="G160" s="36">
        <f t="shared" si="32"/>
        <v>0.41666869337193396</v>
      </c>
      <c r="H160" s="31">
        <v>12074761</v>
      </c>
      <c r="I160" s="36">
        <f t="shared" si="33"/>
        <v>0.33333005747828154</v>
      </c>
      <c r="J160" s="31">
        <v>9056205</v>
      </c>
      <c r="K160" s="36">
        <f t="shared" si="34"/>
        <v>0.23730351433413371</v>
      </c>
      <c r="L160" s="31">
        <v>0</v>
      </c>
      <c r="M160" s="36">
        <f t="shared" si="35"/>
        <v>0</v>
      </c>
      <c r="N160" s="31">
        <f t="shared" si="36"/>
        <v>36224639</v>
      </c>
      <c r="O160" s="36">
        <f t="shared" si="37"/>
        <v>0.94920931451809221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54913149</v>
      </c>
      <c r="E162" s="31">
        <v>54913149</v>
      </c>
      <c r="F162" s="31">
        <v>22880502</v>
      </c>
      <c r="G162" s="36">
        <f t="shared" si="32"/>
        <v>0.41666709006252767</v>
      </c>
      <c r="H162" s="31">
        <v>18304359</v>
      </c>
      <c r="I162" s="36">
        <f t="shared" si="33"/>
        <v>0.33333289627954138</v>
      </c>
      <c r="J162" s="31">
        <v>13728287</v>
      </c>
      <c r="K162" s="36">
        <f t="shared" si="34"/>
        <v>0.24999999544735632</v>
      </c>
      <c r="L162" s="31">
        <v>0</v>
      </c>
      <c r="M162" s="36">
        <f t="shared" si="35"/>
        <v>0</v>
      </c>
      <c r="N162" s="31">
        <f t="shared" si="36"/>
        <v>54913148</v>
      </c>
      <c r="O162" s="36">
        <f t="shared" si="37"/>
        <v>0.99999998178942529</v>
      </c>
      <c r="P162" s="31">
        <v>32786803</v>
      </c>
      <c r="Q162" s="31">
        <v>56205948</v>
      </c>
      <c r="R162" s="31">
        <v>56205948</v>
      </c>
      <c r="S162" s="31">
        <v>56205948</v>
      </c>
      <c r="T162" s="36">
        <f t="shared" si="38"/>
        <v>1</v>
      </c>
      <c r="U162" s="36">
        <f t="shared" si="39"/>
        <v>-0.58128619615642307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186225832</v>
      </c>
      <c r="E163" s="32">
        <f>SUM(E158:E162)</f>
        <v>193589139</v>
      </c>
      <c r="F163" s="32">
        <f>SUM(F158:F162)</f>
        <v>71885247</v>
      </c>
      <c r="G163" s="37">
        <f t="shared" si="32"/>
        <v>0.38601114693905625</v>
      </c>
      <c r="H163" s="32">
        <f>SUM(H158:H162)</f>
        <v>58731411</v>
      </c>
      <c r="I163" s="37">
        <f t="shared" si="33"/>
        <v>0.31537735860404159</v>
      </c>
      <c r="J163" s="32">
        <f>SUM(J158:J162)</f>
        <v>44694929</v>
      </c>
      <c r="K163" s="37">
        <f t="shared" si="34"/>
        <v>0.23087518871603638</v>
      </c>
      <c r="L163" s="32">
        <f>SUM(L158:L162)</f>
        <v>0</v>
      </c>
      <c r="M163" s="37">
        <f t="shared" si="35"/>
        <v>0</v>
      </c>
      <c r="N163" s="32">
        <f t="shared" si="36"/>
        <v>175311587</v>
      </c>
      <c r="O163" s="37">
        <f t="shared" si="37"/>
        <v>0.90558586037205324</v>
      </c>
      <c r="P163" s="32">
        <f>SUM(P158:P162)</f>
        <v>53170412</v>
      </c>
      <c r="Q163" s="32">
        <f>SUM(Q158:Q162)</f>
        <v>152535588</v>
      </c>
      <c r="R163" s="32">
        <f>SUM(R158:R162)</f>
        <v>152651104</v>
      </c>
      <c r="S163" s="32">
        <f>SUM(S158:S162)</f>
        <v>137731491</v>
      </c>
      <c r="T163" s="37">
        <f t="shared" si="38"/>
        <v>0.90226331412578586</v>
      </c>
      <c r="U163" s="37">
        <f t="shared" si="39"/>
        <v>-0.15940224424065019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30000000</v>
      </c>
      <c r="E165" s="31">
        <v>30000000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48873027</v>
      </c>
      <c r="E166" s="31">
        <v>48873027</v>
      </c>
      <c r="F166" s="31">
        <v>19448100</v>
      </c>
      <c r="G166" s="36">
        <f t="shared" si="32"/>
        <v>0.39793115331284884</v>
      </c>
      <c r="H166" s="31">
        <v>15558660</v>
      </c>
      <c r="I166" s="36">
        <f t="shared" si="33"/>
        <v>0.31834860566340611</v>
      </c>
      <c r="J166" s="31">
        <v>9075780</v>
      </c>
      <c r="K166" s="36">
        <f t="shared" si="34"/>
        <v>0.18570120487932945</v>
      </c>
      <c r="L166" s="31">
        <v>0</v>
      </c>
      <c r="M166" s="36">
        <f t="shared" si="35"/>
        <v>0</v>
      </c>
      <c r="N166" s="31">
        <f t="shared" si="36"/>
        <v>44082540</v>
      </c>
      <c r="O166" s="36">
        <f t="shared" si="37"/>
        <v>0.90198096385558435</v>
      </c>
      <c r="P166" s="31">
        <v>9956816</v>
      </c>
      <c r="Q166" s="31">
        <v>39485776</v>
      </c>
      <c r="R166" s="31">
        <v>39485776</v>
      </c>
      <c r="S166" s="31">
        <v>39485776</v>
      </c>
      <c r="T166" s="36">
        <f t="shared" si="38"/>
        <v>1</v>
      </c>
      <c r="U166" s="36">
        <f t="shared" si="39"/>
        <v>-8.8485716719079677E-2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78873027</v>
      </c>
      <c r="E169" s="32">
        <f>SUM(E164:E168)</f>
        <v>78873027</v>
      </c>
      <c r="F169" s="32">
        <f>SUM(F164:F168)</f>
        <v>19448100</v>
      </c>
      <c r="G169" s="37">
        <f t="shared" si="32"/>
        <v>0.24657478912277578</v>
      </c>
      <c r="H169" s="32">
        <f>SUM(H164:H168)</f>
        <v>15558660</v>
      </c>
      <c r="I169" s="37">
        <f t="shared" si="33"/>
        <v>0.1972621134472245</v>
      </c>
      <c r="J169" s="32">
        <f>SUM(J164:J168)</f>
        <v>9075780</v>
      </c>
      <c r="K169" s="37">
        <f t="shared" si="34"/>
        <v>0.11506823492396202</v>
      </c>
      <c r="L169" s="32">
        <f>SUM(L164:L168)</f>
        <v>0</v>
      </c>
      <c r="M169" s="37">
        <f t="shared" si="35"/>
        <v>0</v>
      </c>
      <c r="N169" s="32">
        <f t="shared" si="36"/>
        <v>44082540</v>
      </c>
      <c r="O169" s="37">
        <f t="shared" si="37"/>
        <v>0.55890513749396231</v>
      </c>
      <c r="P169" s="32">
        <f>SUM(P164:P168)</f>
        <v>9956816</v>
      </c>
      <c r="Q169" s="32">
        <f>SUM(Q164:Q168)</f>
        <v>39485776</v>
      </c>
      <c r="R169" s="32">
        <f>SUM(R164:R168)</f>
        <v>39485776</v>
      </c>
      <c r="S169" s="32">
        <f>SUM(S164:S168)</f>
        <v>39485776</v>
      </c>
      <c r="T169" s="37">
        <f t="shared" si="38"/>
        <v>1</v>
      </c>
      <c r="U169" s="37">
        <f t="shared" si="39"/>
        <v>-8.8485716719079677E-2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2867740966</v>
      </c>
      <c r="E170" s="32">
        <f>SUM(E105,E107:E111,E113:E120,E122:E125,E127:E131,E133:E136,E138:E143,E145:E149,E151:E156,E158:E162,E164:E168)</f>
        <v>2895484813</v>
      </c>
      <c r="F170" s="32">
        <f>SUM(F105,F107:F111,F113:F120,F122:F125,F127:F131,F133:F136,F138:F143,F145:F149,F151:F156,F158:F162,F164:F168)</f>
        <v>1176096130</v>
      </c>
      <c r="G170" s="37">
        <f t="shared" si="32"/>
        <v>0.41011239994958459</v>
      </c>
      <c r="H170" s="32">
        <f>SUM(H105,H107:H111,H113:H120,H122:H125,H127:H131,H133:H136,H138:H143,H145:H149,H151:H156,H158:H162,H164:H168)</f>
        <v>840511481</v>
      </c>
      <c r="I170" s="37">
        <f t="shared" si="33"/>
        <v>0.29309184161509794</v>
      </c>
      <c r="J170" s="32">
        <f>SUM(J105,J107:J111,J113:J120,J122:J125,J127:J131,J133:J136,J138:J143,J145:J149,J151:J156,J158:J162,J164:J168)</f>
        <v>794637420</v>
      </c>
      <c r="K170" s="37">
        <f t="shared" si="34"/>
        <v>0.27444019613996157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2811245031</v>
      </c>
      <c r="O170" s="37">
        <f t="shared" si="37"/>
        <v>0.97090650186739558</v>
      </c>
      <c r="P170" s="32">
        <f>SUM(P105,P107:P111,P113:P120,P122:P125,P127:P131,P133:P136,P138:P143,P145:P149,P151:P156,P158:P162,P164:P168)</f>
        <v>741472363</v>
      </c>
      <c r="Q170" s="32">
        <f>SUM(Q105,Q107:Q111,Q113:Q120,Q122:Q125,Q127:Q131,Q133:Q136,Q138:Q143,Q145:Q149,Q151:Q156,Q158:Q162,Q164:Q168)</f>
        <v>2667675213</v>
      </c>
      <c r="R170" s="32">
        <f>SUM(R105,R107:R111,R113:R120,R122:R125,R127:R131,R133:R136,R138:R143,R145:R149,R151:R156,R158:R162,R164:R168)</f>
        <v>2659235760</v>
      </c>
      <c r="S170" s="32">
        <f>SUM(S105,S107:S111,S113:S120,S122:S125,S127:S131,S133:S136,S138:S143,S145:S149,S151:S156,S158:S162,S164:S168)</f>
        <v>2671663229</v>
      </c>
      <c r="T170" s="37">
        <f t="shared" si="38"/>
        <v>1.0046733235115641</v>
      </c>
      <c r="U170" s="37">
        <f t="shared" si="39"/>
        <v>7.1702007590537908E-2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7000</v>
      </c>
      <c r="E175" s="31">
        <v>7000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1100</v>
      </c>
      <c r="R175" s="31">
        <v>1100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10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28090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7000</v>
      </c>
      <c r="E179" s="32">
        <f>SUM(E173:E178)</f>
        <v>7000</v>
      </c>
      <c r="F179" s="32">
        <f>SUM(F173:F178)</f>
        <v>10</v>
      </c>
      <c r="G179" s="37">
        <f t="shared" si="40"/>
        <v>1.4285714285714286E-3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10</v>
      </c>
      <c r="O179" s="37">
        <f t="shared" si="45"/>
        <v>1.4285714285714286E-3</v>
      </c>
      <c r="P179" s="32">
        <f>SUM(P173:P178)</f>
        <v>0</v>
      </c>
      <c r="Q179" s="32">
        <f>SUM(Q173:Q178)</f>
        <v>1100</v>
      </c>
      <c r="R179" s="32">
        <f>SUM(R173:R178)</f>
        <v>1100</v>
      </c>
      <c r="S179" s="32">
        <f>SUM(S173:S178)</f>
        <v>28090</v>
      </c>
      <c r="T179" s="37">
        <f t="shared" si="46"/>
        <v>25.536363636363635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39093744</v>
      </c>
      <c r="E180" s="31">
        <v>39093744</v>
      </c>
      <c r="F180" s="31">
        <v>13190559</v>
      </c>
      <c r="G180" s="36">
        <f t="shared" si="40"/>
        <v>0.33740843547755367</v>
      </c>
      <c r="H180" s="31">
        <v>7800428</v>
      </c>
      <c r="I180" s="36">
        <f t="shared" si="41"/>
        <v>0.19953136235813076</v>
      </c>
      <c r="J180" s="31">
        <v>8090647</v>
      </c>
      <c r="K180" s="36">
        <f t="shared" si="42"/>
        <v>0.20695503096352194</v>
      </c>
      <c r="L180" s="31">
        <v>0</v>
      </c>
      <c r="M180" s="36">
        <f t="shared" si="43"/>
        <v>0</v>
      </c>
      <c r="N180" s="31">
        <f t="shared" si="44"/>
        <v>29081634</v>
      </c>
      <c r="O180" s="36">
        <f t="shared" si="45"/>
        <v>0.74389482879920632</v>
      </c>
      <c r="P180" s="31">
        <v>5841033</v>
      </c>
      <c r="Q180" s="31">
        <v>26991489</v>
      </c>
      <c r="R180" s="31">
        <v>26991489</v>
      </c>
      <c r="S180" s="31">
        <v>21609103</v>
      </c>
      <c r="T180" s="36">
        <f t="shared" si="46"/>
        <v>0.80058951175313076</v>
      </c>
      <c r="U180" s="36">
        <f t="shared" si="47"/>
        <v>0.38513975182129601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637274000</v>
      </c>
      <c r="E181" s="31">
        <v>637274000</v>
      </c>
      <c r="F181" s="31">
        <v>259440000</v>
      </c>
      <c r="G181" s="36">
        <f t="shared" si="40"/>
        <v>0.40710903002476173</v>
      </c>
      <c r="H181" s="31">
        <v>210938266</v>
      </c>
      <c r="I181" s="36">
        <f t="shared" si="41"/>
        <v>0.33100089757310042</v>
      </c>
      <c r="J181" s="31">
        <v>159416045</v>
      </c>
      <c r="K181" s="36">
        <f t="shared" si="42"/>
        <v>0.25015306602811349</v>
      </c>
      <c r="L181" s="31">
        <v>0</v>
      </c>
      <c r="M181" s="36">
        <f t="shared" si="43"/>
        <v>0</v>
      </c>
      <c r="N181" s="31">
        <f t="shared" si="44"/>
        <v>629794311</v>
      </c>
      <c r="O181" s="36">
        <f t="shared" si="45"/>
        <v>0.98826299362597569</v>
      </c>
      <c r="P181" s="31">
        <v>152788359</v>
      </c>
      <c r="Q181" s="31">
        <v>617800000</v>
      </c>
      <c r="R181" s="31">
        <v>617800000</v>
      </c>
      <c r="S181" s="31">
        <v>608962414</v>
      </c>
      <c r="T181" s="36">
        <f t="shared" si="46"/>
        <v>0.98569506960181286</v>
      </c>
      <c r="U181" s="36">
        <f t="shared" si="47"/>
        <v>4.3378213126825882E-2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509837004</v>
      </c>
      <c r="E182" s="31">
        <v>509837000</v>
      </c>
      <c r="F182" s="31">
        <v>212432000</v>
      </c>
      <c r="G182" s="36">
        <f t="shared" si="40"/>
        <v>0.41666649994671628</v>
      </c>
      <c r="H182" s="31">
        <v>169946000</v>
      </c>
      <c r="I182" s="36">
        <f t="shared" si="41"/>
        <v>0.33333398452184532</v>
      </c>
      <c r="J182" s="31">
        <v>127459000</v>
      </c>
      <c r="K182" s="36">
        <f t="shared" si="42"/>
        <v>0.24999950964720097</v>
      </c>
      <c r="L182" s="31">
        <v>0</v>
      </c>
      <c r="M182" s="36">
        <f t="shared" si="43"/>
        <v>0</v>
      </c>
      <c r="N182" s="31">
        <f t="shared" si="44"/>
        <v>509837000</v>
      </c>
      <c r="O182" s="36">
        <f t="shared" si="45"/>
        <v>1</v>
      </c>
      <c r="P182" s="31">
        <v>120485000</v>
      </c>
      <c r="Q182" s="31">
        <v>478663003</v>
      </c>
      <c r="R182" s="31">
        <v>481942998</v>
      </c>
      <c r="S182" s="31">
        <v>481943000</v>
      </c>
      <c r="T182" s="36">
        <f t="shared" si="46"/>
        <v>1.0000000041498684</v>
      </c>
      <c r="U182" s="36">
        <f t="shared" si="47"/>
        <v>5.7882723990538176E-2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145561555</v>
      </c>
      <c r="E184" s="31">
        <v>146353617</v>
      </c>
      <c r="F184" s="31">
        <v>60650623</v>
      </c>
      <c r="G184" s="36">
        <f t="shared" si="40"/>
        <v>0.41666649549051604</v>
      </c>
      <c r="H184" s="31">
        <v>48730975</v>
      </c>
      <c r="I184" s="36">
        <f t="shared" si="41"/>
        <v>0.33477915923610463</v>
      </c>
      <c r="J184" s="31">
        <v>36538413</v>
      </c>
      <c r="K184" s="36">
        <f t="shared" si="42"/>
        <v>0.24965842149292422</v>
      </c>
      <c r="L184" s="31">
        <v>0</v>
      </c>
      <c r="M184" s="36">
        <f t="shared" si="43"/>
        <v>0</v>
      </c>
      <c r="N184" s="31">
        <f t="shared" si="44"/>
        <v>145920011</v>
      </c>
      <c r="O184" s="36">
        <f t="shared" si="45"/>
        <v>0.99703727171976897</v>
      </c>
      <c r="P184" s="31">
        <v>4205607</v>
      </c>
      <c r="Q184" s="31">
        <v>16417904</v>
      </c>
      <c r="R184" s="31">
        <v>16415899</v>
      </c>
      <c r="S184" s="31">
        <v>16847693</v>
      </c>
      <c r="T184" s="36">
        <f t="shared" si="46"/>
        <v>1.0263034025733224</v>
      </c>
      <c r="U184" s="36">
        <f t="shared" si="47"/>
        <v>7.6880236313093455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1331766303</v>
      </c>
      <c r="E185" s="32">
        <f>SUM(E180:E184)</f>
        <v>1332558361</v>
      </c>
      <c r="F185" s="32">
        <f>SUM(F180:F184)</f>
        <v>545713182</v>
      </c>
      <c r="G185" s="37">
        <f t="shared" si="40"/>
        <v>0.40976647387060372</v>
      </c>
      <c r="H185" s="32">
        <f>SUM(H180:H184)</f>
        <v>437415669</v>
      </c>
      <c r="I185" s="37">
        <f t="shared" si="41"/>
        <v>0.3284477674608951</v>
      </c>
      <c r="J185" s="32">
        <f>SUM(J180:J184)</f>
        <v>331504105</v>
      </c>
      <c r="K185" s="37">
        <f t="shared" si="42"/>
        <v>0.24877267270397624</v>
      </c>
      <c r="L185" s="32">
        <f>SUM(L180:L184)</f>
        <v>0</v>
      </c>
      <c r="M185" s="37">
        <f t="shared" si="43"/>
        <v>0</v>
      </c>
      <c r="N185" s="32">
        <f t="shared" si="44"/>
        <v>1314632956</v>
      </c>
      <c r="O185" s="37">
        <f t="shared" si="45"/>
        <v>0.98654812762831035</v>
      </c>
      <c r="P185" s="32">
        <f>SUM(P180:P184)</f>
        <v>283319999</v>
      </c>
      <c r="Q185" s="32">
        <f>SUM(Q180:Q184)</f>
        <v>1139872396</v>
      </c>
      <c r="R185" s="32">
        <f>SUM(R180:R184)</f>
        <v>1143150386</v>
      </c>
      <c r="S185" s="32">
        <f>SUM(S180:S184)</f>
        <v>1129362210</v>
      </c>
      <c r="T185" s="37">
        <f t="shared" si="46"/>
        <v>0.98793844084832427</v>
      </c>
      <c r="U185" s="37">
        <f t="shared" si="47"/>
        <v>0.17006955446163197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2272</v>
      </c>
      <c r="E188" s="31">
        <v>1904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2164</v>
      </c>
      <c r="R188" s="31">
        <v>2164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68029000</v>
      </c>
      <c r="E190" s="31">
        <v>64249000</v>
      </c>
      <c r="F190" s="31">
        <v>28345459</v>
      </c>
      <c r="G190" s="36">
        <f t="shared" si="40"/>
        <v>0.41666728895030058</v>
      </c>
      <c r="H190" s="31">
        <v>22676335</v>
      </c>
      <c r="I190" s="36">
        <f t="shared" si="41"/>
        <v>0.33333335783268903</v>
      </c>
      <c r="J190" s="31">
        <v>17007209</v>
      </c>
      <c r="K190" s="36">
        <f t="shared" si="42"/>
        <v>0.26470776198851342</v>
      </c>
      <c r="L190" s="31">
        <v>0</v>
      </c>
      <c r="M190" s="36">
        <f t="shared" si="43"/>
        <v>0</v>
      </c>
      <c r="N190" s="31">
        <f t="shared" si="44"/>
        <v>68029003</v>
      </c>
      <c r="O190" s="36">
        <f t="shared" si="45"/>
        <v>1.0588336472162991</v>
      </c>
      <c r="P190" s="31">
        <v>15648000</v>
      </c>
      <c r="Q190" s="31">
        <v>62592000</v>
      </c>
      <c r="R190" s="31">
        <v>60186000</v>
      </c>
      <c r="S190" s="31">
        <v>62591997</v>
      </c>
      <c r="T190" s="36">
        <f t="shared" si="46"/>
        <v>1.0399760243245937</v>
      </c>
      <c r="U190" s="36">
        <f t="shared" si="47"/>
        <v>8.6861515848670745E-2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68031272</v>
      </c>
      <c r="E191" s="32">
        <f>SUM(E186:E190)</f>
        <v>64250904</v>
      </c>
      <c r="F191" s="32">
        <f>SUM(F186:F190)</f>
        <v>28345459</v>
      </c>
      <c r="G191" s="37">
        <f t="shared" si="40"/>
        <v>0.41665337376023193</v>
      </c>
      <c r="H191" s="32">
        <f>SUM(H186:H190)</f>
        <v>22676335</v>
      </c>
      <c r="I191" s="37">
        <f t="shared" si="41"/>
        <v>0.33332222569644149</v>
      </c>
      <c r="J191" s="32">
        <f>SUM(J186:J190)</f>
        <v>17007209</v>
      </c>
      <c r="K191" s="37">
        <f t="shared" si="42"/>
        <v>0.26469991768520484</v>
      </c>
      <c r="L191" s="32">
        <f>SUM(L186:L190)</f>
        <v>0</v>
      </c>
      <c r="M191" s="37">
        <f t="shared" si="43"/>
        <v>0</v>
      </c>
      <c r="N191" s="32">
        <f t="shared" si="44"/>
        <v>68029003</v>
      </c>
      <c r="O191" s="37">
        <f t="shared" si="45"/>
        <v>1.0588022699260387</v>
      </c>
      <c r="P191" s="32">
        <f>SUM(P186:P190)</f>
        <v>15648000</v>
      </c>
      <c r="Q191" s="32">
        <f>SUM(Q186:Q190)</f>
        <v>62594164</v>
      </c>
      <c r="R191" s="32">
        <f>SUM(R186:R190)</f>
        <v>60188164</v>
      </c>
      <c r="S191" s="32">
        <f>SUM(S186:S190)</f>
        <v>62591997</v>
      </c>
      <c r="T191" s="37">
        <f t="shared" si="46"/>
        <v>1.0399386331173019</v>
      </c>
      <c r="U191" s="37">
        <f t="shared" si="47"/>
        <v>8.6861515848670745E-2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150059244</v>
      </c>
      <c r="E192" s="31">
        <v>150059244</v>
      </c>
      <c r="F192" s="31">
        <v>0</v>
      </c>
      <c r="G192" s="36">
        <f t="shared" si="40"/>
        <v>0</v>
      </c>
      <c r="H192" s="31">
        <v>40718333</v>
      </c>
      <c r="I192" s="36">
        <f t="shared" si="41"/>
        <v>0.27134838157654584</v>
      </c>
      <c r="J192" s="31">
        <v>85516000</v>
      </c>
      <c r="K192" s="36">
        <f t="shared" si="42"/>
        <v>0.56988158623536711</v>
      </c>
      <c r="L192" s="31">
        <v>0</v>
      </c>
      <c r="M192" s="36">
        <f t="shared" si="43"/>
        <v>0</v>
      </c>
      <c r="N192" s="31">
        <f t="shared" si="44"/>
        <v>126234333</v>
      </c>
      <c r="O192" s="36">
        <f t="shared" si="45"/>
        <v>0.84122996781191306</v>
      </c>
      <c r="P192" s="31">
        <v>33334</v>
      </c>
      <c r="Q192" s="31">
        <v>140409530</v>
      </c>
      <c r="R192" s="31">
        <v>140409530</v>
      </c>
      <c r="S192" s="31">
        <v>44359183</v>
      </c>
      <c r="T192" s="36">
        <f t="shared" si="46"/>
        <v>0.3159271525230517</v>
      </c>
      <c r="U192" s="36">
        <f t="shared" si="47"/>
        <v>2564.4286914261716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9290567</v>
      </c>
      <c r="E193" s="31">
        <v>9290573</v>
      </c>
      <c r="F193" s="31">
        <v>3427715</v>
      </c>
      <c r="G193" s="36">
        <f t="shared" si="40"/>
        <v>0.36894572742438647</v>
      </c>
      <c r="H193" s="31">
        <v>1705809</v>
      </c>
      <c r="I193" s="36">
        <f t="shared" si="41"/>
        <v>0.18360655490671343</v>
      </c>
      <c r="J193" s="31">
        <v>2978550</v>
      </c>
      <c r="K193" s="36">
        <f t="shared" si="42"/>
        <v>0.3205991707938789</v>
      </c>
      <c r="L193" s="31">
        <v>0</v>
      </c>
      <c r="M193" s="36">
        <f t="shared" si="43"/>
        <v>0</v>
      </c>
      <c r="N193" s="31">
        <f t="shared" si="44"/>
        <v>8112074</v>
      </c>
      <c r="O193" s="36">
        <f t="shared" si="45"/>
        <v>0.87315109627791521</v>
      </c>
      <c r="P193" s="31">
        <v>3799883</v>
      </c>
      <c r="Q193" s="31">
        <v>7028995</v>
      </c>
      <c r="R193" s="31">
        <v>11428995</v>
      </c>
      <c r="S193" s="31">
        <v>53632947</v>
      </c>
      <c r="T193" s="36">
        <f t="shared" si="46"/>
        <v>4.692708938974949</v>
      </c>
      <c r="U193" s="36">
        <f t="shared" si="47"/>
        <v>-0.21614691820774479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619565491</v>
      </c>
      <c r="E195" s="31">
        <v>621270762</v>
      </c>
      <c r="F195" s="31">
        <v>2928398</v>
      </c>
      <c r="G195" s="36">
        <f t="shared" si="40"/>
        <v>4.7265350355028086E-3</v>
      </c>
      <c r="H195" s="31">
        <v>659269</v>
      </c>
      <c r="I195" s="36">
        <f t="shared" si="41"/>
        <v>1.0640828283317025E-3</v>
      </c>
      <c r="J195" s="31">
        <v>262930</v>
      </c>
      <c r="K195" s="36">
        <f t="shared" si="42"/>
        <v>4.2321322051849591E-4</v>
      </c>
      <c r="L195" s="31">
        <v>0</v>
      </c>
      <c r="M195" s="36">
        <f t="shared" si="43"/>
        <v>0</v>
      </c>
      <c r="N195" s="31">
        <f t="shared" si="44"/>
        <v>3850597</v>
      </c>
      <c r="O195" s="36">
        <f t="shared" si="45"/>
        <v>6.197936931079979E-3</v>
      </c>
      <c r="P195" s="31">
        <v>145648849</v>
      </c>
      <c r="Q195" s="31">
        <v>579335575</v>
      </c>
      <c r="R195" s="31">
        <v>583652891</v>
      </c>
      <c r="S195" s="31">
        <v>581059166</v>
      </c>
      <c r="T195" s="36">
        <f t="shared" si="46"/>
        <v>0.99555604874062043</v>
      </c>
      <c r="U195" s="36">
        <f t="shared" si="47"/>
        <v>-0.99819476774581306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778915302</v>
      </c>
      <c r="E198" s="32">
        <f>SUM(E192:E197)</f>
        <v>780620579</v>
      </c>
      <c r="F198" s="32">
        <f>SUM(F192:F197)</f>
        <v>6356113</v>
      </c>
      <c r="G198" s="37">
        <f t="shared" si="40"/>
        <v>8.1602107233990379E-3</v>
      </c>
      <c r="H198" s="32">
        <f>SUM(H192:H197)</f>
        <v>43083411</v>
      </c>
      <c r="I198" s="37">
        <f t="shared" si="41"/>
        <v>5.5312061387644947E-2</v>
      </c>
      <c r="J198" s="32">
        <f>SUM(J192:J197)</f>
        <v>88757480</v>
      </c>
      <c r="K198" s="37">
        <f t="shared" si="42"/>
        <v>0.11370117876433795</v>
      </c>
      <c r="L198" s="32">
        <f>SUM(L192:L197)</f>
        <v>0</v>
      </c>
      <c r="M198" s="37">
        <f t="shared" si="43"/>
        <v>0</v>
      </c>
      <c r="N198" s="32">
        <f t="shared" si="44"/>
        <v>138197004</v>
      </c>
      <c r="O198" s="37">
        <f t="shared" si="45"/>
        <v>0.17703479477447903</v>
      </c>
      <c r="P198" s="32">
        <f>SUM(P192:P197)</f>
        <v>149482066</v>
      </c>
      <c r="Q198" s="32">
        <f>SUM(Q192:Q197)</f>
        <v>726774100</v>
      </c>
      <c r="R198" s="32">
        <f>SUM(R192:R197)</f>
        <v>735491416</v>
      </c>
      <c r="S198" s="32">
        <f>SUM(S192:S197)</f>
        <v>679051296</v>
      </c>
      <c r="T198" s="37">
        <f t="shared" si="46"/>
        <v>0.92326202757477183</v>
      </c>
      <c r="U198" s="37">
        <f t="shared" si="47"/>
        <v>-0.4062332534258658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2099939</v>
      </c>
      <c r="E199" s="31">
        <v>2099939</v>
      </c>
      <c r="F199" s="31">
        <v>426908</v>
      </c>
      <c r="G199" s="36">
        <f t="shared" si="40"/>
        <v>0.2032954290577012</v>
      </c>
      <c r="H199" s="31">
        <v>1049397</v>
      </c>
      <c r="I199" s="36">
        <f t="shared" si="41"/>
        <v>0.49972737303321668</v>
      </c>
      <c r="J199" s="31">
        <v>102017</v>
      </c>
      <c r="K199" s="36">
        <f t="shared" si="42"/>
        <v>4.8580934970015796E-2</v>
      </c>
      <c r="L199" s="31">
        <v>0</v>
      </c>
      <c r="M199" s="36">
        <f t="shared" si="43"/>
        <v>0</v>
      </c>
      <c r="N199" s="31">
        <f t="shared" si="44"/>
        <v>1578322</v>
      </c>
      <c r="O199" s="36">
        <f t="shared" si="45"/>
        <v>0.75160373706093364</v>
      </c>
      <c r="P199" s="31">
        <v>363473</v>
      </c>
      <c r="Q199" s="31">
        <v>3030162</v>
      </c>
      <c r="R199" s="31">
        <v>3085205</v>
      </c>
      <c r="S199" s="31">
        <v>1160220</v>
      </c>
      <c r="T199" s="36">
        <f t="shared" si="46"/>
        <v>0.37605928941512801</v>
      </c>
      <c r="U199" s="36">
        <f t="shared" si="47"/>
        <v>-0.71932715772560818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55443837</v>
      </c>
      <c r="E200" s="31">
        <v>55443837</v>
      </c>
      <c r="F200" s="31">
        <v>19197173</v>
      </c>
      <c r="G200" s="36">
        <f t="shared" si="40"/>
        <v>0.34624539062835785</v>
      </c>
      <c r="H200" s="31">
        <v>15083523</v>
      </c>
      <c r="I200" s="36">
        <f t="shared" si="41"/>
        <v>0.27205048957921146</v>
      </c>
      <c r="J200" s="31">
        <v>18232258</v>
      </c>
      <c r="K200" s="36">
        <f t="shared" si="42"/>
        <v>0.32884192340439933</v>
      </c>
      <c r="L200" s="31">
        <v>0</v>
      </c>
      <c r="M200" s="36">
        <f t="shared" si="43"/>
        <v>0</v>
      </c>
      <c r="N200" s="31">
        <f t="shared" si="44"/>
        <v>52512954</v>
      </c>
      <c r="O200" s="36">
        <f t="shared" si="45"/>
        <v>0.94713780361196864</v>
      </c>
      <c r="P200" s="31">
        <v>17387117</v>
      </c>
      <c r="Q200" s="31">
        <v>55443840</v>
      </c>
      <c r="R200" s="31">
        <v>55443840</v>
      </c>
      <c r="S200" s="31">
        <v>42863583</v>
      </c>
      <c r="T200" s="36">
        <f t="shared" si="46"/>
        <v>0.77309910352529698</v>
      </c>
      <c r="U200" s="36">
        <f t="shared" si="47"/>
        <v>4.8607310803740589E-2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57543776</v>
      </c>
      <c r="E204" s="32">
        <f>SUM(E199:E203)</f>
        <v>57543776</v>
      </c>
      <c r="F204" s="32">
        <f>SUM(F199:F203)</f>
        <v>19624081</v>
      </c>
      <c r="G204" s="37">
        <f t="shared" si="40"/>
        <v>0.34102873262957228</v>
      </c>
      <c r="H204" s="32">
        <f>SUM(H199:H203)</f>
        <v>16132920</v>
      </c>
      <c r="I204" s="37">
        <f t="shared" si="41"/>
        <v>0.28035907827807477</v>
      </c>
      <c r="J204" s="32">
        <f>SUM(J199:J203)</f>
        <v>18334275</v>
      </c>
      <c r="K204" s="37">
        <f t="shared" si="42"/>
        <v>0.31861438846140372</v>
      </c>
      <c r="L204" s="32">
        <f>SUM(L199:L203)</f>
        <v>0</v>
      </c>
      <c r="M204" s="37">
        <f t="shared" si="43"/>
        <v>0</v>
      </c>
      <c r="N204" s="32">
        <f t="shared" si="44"/>
        <v>54091276</v>
      </c>
      <c r="O204" s="37">
        <f t="shared" si="45"/>
        <v>0.94000219936905083</v>
      </c>
      <c r="P204" s="32">
        <f>SUM(P199:P203)</f>
        <v>17750590</v>
      </c>
      <c r="Q204" s="32">
        <f>SUM(Q199:Q203)</f>
        <v>58474002</v>
      </c>
      <c r="R204" s="32">
        <f>SUM(R199:R203)</f>
        <v>58529045</v>
      </c>
      <c r="S204" s="32">
        <f>SUM(S199:S203)</f>
        <v>44023803</v>
      </c>
      <c r="T204" s="37">
        <f t="shared" si="46"/>
        <v>0.75217019173984467</v>
      </c>
      <c r="U204" s="37">
        <f t="shared" si="47"/>
        <v>3.2882568973763737E-2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2236263653</v>
      </c>
      <c r="E205" s="32">
        <f>SUM(E173:E178,E180:E184,E186:E190,E192:E197,E199:E203)</f>
        <v>2234980620</v>
      </c>
      <c r="F205" s="32">
        <f>SUM(F173:F178,F180:F184,F186:F190,F192:F197,F199:F203)</f>
        <v>600038845</v>
      </c>
      <c r="G205" s="37">
        <f t="shared" si="40"/>
        <v>0.26832204878661503</v>
      </c>
      <c r="H205" s="32">
        <f>SUM(H173:H178,H180:H184,H186:H190,H192:H197,H199:H203)</f>
        <v>519308335</v>
      </c>
      <c r="I205" s="37">
        <f t="shared" si="41"/>
        <v>0.23222142626310441</v>
      </c>
      <c r="J205" s="32">
        <f>SUM(J173:J178,J180:J184,J186:J190,J192:J197,J199:J203)</f>
        <v>455603069</v>
      </c>
      <c r="K205" s="37">
        <f t="shared" si="42"/>
        <v>0.20385101549560641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1574950249</v>
      </c>
      <c r="O205" s="37">
        <f t="shared" si="45"/>
        <v>0.70468183701745024</v>
      </c>
      <c r="P205" s="32">
        <f>SUM(P173:P178,P180:P184,P186:P190,P192:P197,P199:P203)</f>
        <v>466200655</v>
      </c>
      <c r="Q205" s="32">
        <f>SUM(Q173:Q178,Q180:Q184,Q186:Q190,Q192:Q197,Q199:Q203)</f>
        <v>1987715762</v>
      </c>
      <c r="R205" s="32">
        <f>SUM(R173:R178,R180:R184,R186:R190,R192:R197,R199:R203)</f>
        <v>1997360111</v>
      </c>
      <c r="S205" s="32">
        <f>SUM(S173:S178,S180:S184,S186:S190,S192:S197,S199:S203)</f>
        <v>1915057396</v>
      </c>
      <c r="T205" s="37">
        <f t="shared" si="46"/>
        <v>0.95879425320114442</v>
      </c>
      <c r="U205" s="37">
        <f t="shared" si="47"/>
        <v>-2.2731812764184123E-2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1188</v>
      </c>
      <c r="E208" s="31">
        <v>1188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750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271637600</v>
      </c>
      <c r="E209" s="31">
        <v>271637600</v>
      </c>
      <c r="F209" s="31">
        <v>112642000</v>
      </c>
      <c r="G209" s="36">
        <f t="shared" si="48"/>
        <v>0.41467749678247784</v>
      </c>
      <c r="H209" s="31">
        <v>89910028</v>
      </c>
      <c r="I209" s="36">
        <f t="shared" si="49"/>
        <v>0.33099257245683217</v>
      </c>
      <c r="J209" s="31">
        <v>67585000</v>
      </c>
      <c r="K209" s="36">
        <f t="shared" si="50"/>
        <v>0.24880576179439076</v>
      </c>
      <c r="L209" s="31">
        <v>0</v>
      </c>
      <c r="M209" s="36">
        <f t="shared" si="51"/>
        <v>0</v>
      </c>
      <c r="N209" s="31">
        <f t="shared" si="52"/>
        <v>270137028</v>
      </c>
      <c r="O209" s="36">
        <f t="shared" si="53"/>
        <v>0.99447583103370074</v>
      </c>
      <c r="P209" s="31">
        <v>63220023</v>
      </c>
      <c r="Q209" s="31">
        <v>225220491</v>
      </c>
      <c r="R209" s="31">
        <v>225220539</v>
      </c>
      <c r="S209" s="31">
        <v>252878072</v>
      </c>
      <c r="T209" s="36">
        <f t="shared" si="54"/>
        <v>1.1228020016415998</v>
      </c>
      <c r="U209" s="36">
        <f t="shared" si="55"/>
        <v>6.9044217209474956E-2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345875507</v>
      </c>
      <c r="E210" s="31">
        <v>345875507</v>
      </c>
      <c r="F210" s="31">
        <v>144248160</v>
      </c>
      <c r="G210" s="36">
        <f t="shared" si="48"/>
        <v>0.41705225458476886</v>
      </c>
      <c r="H210" s="31">
        <v>0</v>
      </c>
      <c r="I210" s="36">
        <f t="shared" si="49"/>
        <v>0</v>
      </c>
      <c r="J210" s="31">
        <v>187239780</v>
      </c>
      <c r="K210" s="36">
        <f t="shared" si="50"/>
        <v>0.54135021477539891</v>
      </c>
      <c r="L210" s="31">
        <v>0</v>
      </c>
      <c r="M210" s="36">
        <f t="shared" si="51"/>
        <v>0</v>
      </c>
      <c r="N210" s="31">
        <f t="shared" si="52"/>
        <v>331487940</v>
      </c>
      <c r="O210" s="36">
        <f t="shared" si="53"/>
        <v>0.95840246936016782</v>
      </c>
      <c r="P210" s="31">
        <v>0</v>
      </c>
      <c r="Q210" s="31">
        <v>325396589</v>
      </c>
      <c r="R210" s="31">
        <v>325396589</v>
      </c>
      <c r="S210" s="31">
        <v>108596740</v>
      </c>
      <c r="T210" s="36">
        <f t="shared" si="54"/>
        <v>0.33373656538237406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23592868</v>
      </c>
      <c r="E211" s="31">
        <v>22413240</v>
      </c>
      <c r="F211" s="31">
        <v>71714946</v>
      </c>
      <c r="G211" s="36">
        <f t="shared" si="48"/>
        <v>3.0396875021722667</v>
      </c>
      <c r="H211" s="31">
        <v>56311006</v>
      </c>
      <c r="I211" s="36">
        <f t="shared" si="49"/>
        <v>2.3867808695407442</v>
      </c>
      <c r="J211" s="31">
        <v>42809964</v>
      </c>
      <c r="K211" s="36">
        <f t="shared" si="50"/>
        <v>1.91003014289768</v>
      </c>
      <c r="L211" s="31">
        <v>0</v>
      </c>
      <c r="M211" s="36">
        <f t="shared" si="51"/>
        <v>0</v>
      </c>
      <c r="N211" s="31">
        <f t="shared" si="52"/>
        <v>170835916</v>
      </c>
      <c r="O211" s="36">
        <f t="shared" si="53"/>
        <v>7.6220981883922185</v>
      </c>
      <c r="P211" s="31">
        <v>39886000</v>
      </c>
      <c r="Q211" s="31">
        <v>21476736</v>
      </c>
      <c r="R211" s="31">
        <v>22314902</v>
      </c>
      <c r="S211" s="31">
        <v>143143823</v>
      </c>
      <c r="T211" s="36">
        <f t="shared" si="54"/>
        <v>6.4147188726170521</v>
      </c>
      <c r="U211" s="36">
        <f t="shared" si="55"/>
        <v>7.330802787945645E-2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108768924</v>
      </c>
      <c r="E213" s="31">
        <v>107687236</v>
      </c>
      <c r="F213" s="31">
        <v>39477539</v>
      </c>
      <c r="G213" s="36">
        <f t="shared" si="48"/>
        <v>0.36294869479448011</v>
      </c>
      <c r="H213" s="31">
        <v>157759</v>
      </c>
      <c r="I213" s="36">
        <f t="shared" si="49"/>
        <v>1.4504050807747258E-3</v>
      </c>
      <c r="J213" s="31">
        <v>-183177</v>
      </c>
      <c r="K213" s="36">
        <f t="shared" si="50"/>
        <v>-1.7010093935366675E-3</v>
      </c>
      <c r="L213" s="31">
        <v>0</v>
      </c>
      <c r="M213" s="36">
        <f t="shared" si="51"/>
        <v>0</v>
      </c>
      <c r="N213" s="31">
        <f t="shared" si="52"/>
        <v>39452121</v>
      </c>
      <c r="O213" s="36">
        <f t="shared" si="53"/>
        <v>0.36635837695750684</v>
      </c>
      <c r="P213" s="31">
        <v>24540063</v>
      </c>
      <c r="Q213" s="31">
        <v>103067716</v>
      </c>
      <c r="R213" s="31">
        <v>103067716</v>
      </c>
      <c r="S213" s="31">
        <v>96722492</v>
      </c>
      <c r="T213" s="36">
        <f t="shared" si="54"/>
        <v>0.93843635770487044</v>
      </c>
      <c r="U213" s="36">
        <f t="shared" si="55"/>
        <v>-1.0074644062649718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80000</v>
      </c>
      <c r="F214" s="31">
        <v>0</v>
      </c>
      <c r="G214" s="36">
        <f t="shared" si="48"/>
        <v>0</v>
      </c>
      <c r="H214" s="31">
        <v>80000</v>
      </c>
      <c r="I214" s="36">
        <f t="shared" si="49"/>
        <v>0</v>
      </c>
      <c r="J214" s="31">
        <v>-80000</v>
      </c>
      <c r="K214" s="36">
        <f t="shared" si="50"/>
        <v>-1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11500</v>
      </c>
      <c r="Q214" s="31">
        <v>0</v>
      </c>
      <c r="R214" s="31">
        <v>0</v>
      </c>
      <c r="S214" s="31">
        <v>11500</v>
      </c>
      <c r="T214" s="36">
        <f t="shared" si="54"/>
        <v>0</v>
      </c>
      <c r="U214" s="36">
        <f t="shared" si="55"/>
        <v>-7.9565217391304346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4910</v>
      </c>
      <c r="E215" s="31">
        <v>4910</v>
      </c>
      <c r="F215" s="31">
        <v>4765</v>
      </c>
      <c r="G215" s="36">
        <f t="shared" si="48"/>
        <v>0.97046843177189412</v>
      </c>
      <c r="H215" s="31">
        <v>-1765</v>
      </c>
      <c r="I215" s="36">
        <f t="shared" si="49"/>
        <v>-0.35947046843177188</v>
      </c>
      <c r="J215" s="31">
        <v>388</v>
      </c>
      <c r="K215" s="36">
        <f t="shared" si="50"/>
        <v>7.902240325865581E-2</v>
      </c>
      <c r="L215" s="31">
        <v>0</v>
      </c>
      <c r="M215" s="36">
        <f t="shared" si="51"/>
        <v>0</v>
      </c>
      <c r="N215" s="31">
        <f t="shared" si="52"/>
        <v>3388</v>
      </c>
      <c r="O215" s="36">
        <f t="shared" si="53"/>
        <v>0.69002036659877797</v>
      </c>
      <c r="P215" s="31">
        <v>0</v>
      </c>
      <c r="Q215" s="31">
        <v>4670</v>
      </c>
      <c r="R215" s="31">
        <v>4670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749880997</v>
      </c>
      <c r="E216" s="32">
        <f>SUM(E208:E215)</f>
        <v>747699681</v>
      </c>
      <c r="F216" s="32">
        <f>SUM(F208:F215)</f>
        <v>368087410</v>
      </c>
      <c r="G216" s="37">
        <f t="shared" si="48"/>
        <v>0.49086109859108751</v>
      </c>
      <c r="H216" s="32">
        <f>SUM(H208:H215)</f>
        <v>146457028</v>
      </c>
      <c r="I216" s="37">
        <f t="shared" si="49"/>
        <v>0.19530702682948506</v>
      </c>
      <c r="J216" s="32">
        <f>SUM(J208:J215)</f>
        <v>297371955</v>
      </c>
      <c r="K216" s="37">
        <f t="shared" si="50"/>
        <v>0.39771577085907572</v>
      </c>
      <c r="L216" s="32">
        <f>SUM(L208:L215)</f>
        <v>0</v>
      </c>
      <c r="M216" s="37">
        <f t="shared" si="51"/>
        <v>0</v>
      </c>
      <c r="N216" s="32">
        <f t="shared" si="52"/>
        <v>811916393</v>
      </c>
      <c r="O216" s="37">
        <f t="shared" si="53"/>
        <v>1.0858857020162351</v>
      </c>
      <c r="P216" s="32">
        <f>SUM(P208:P215)</f>
        <v>127657586</v>
      </c>
      <c r="Q216" s="32">
        <f>SUM(Q208:Q215)</f>
        <v>675166202</v>
      </c>
      <c r="R216" s="32">
        <f>SUM(R208:R215)</f>
        <v>676004416</v>
      </c>
      <c r="S216" s="32">
        <f>SUM(S208:S215)</f>
        <v>601353377</v>
      </c>
      <c r="T216" s="37">
        <f t="shared" si="54"/>
        <v>0.8895701903225437</v>
      </c>
      <c r="U216" s="37">
        <f t="shared" si="55"/>
        <v>1.3294499317886208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139858084</v>
      </c>
      <c r="E218" s="31">
        <v>102040706</v>
      </c>
      <c r="F218" s="31">
        <v>11348548</v>
      </c>
      <c r="G218" s="36">
        <f t="shared" si="48"/>
        <v>8.114331095798509E-2</v>
      </c>
      <c r="H218" s="31">
        <v>647741</v>
      </c>
      <c r="I218" s="36">
        <f t="shared" si="49"/>
        <v>4.6314162290397171E-3</v>
      </c>
      <c r="J218" s="31">
        <v>1368218</v>
      </c>
      <c r="K218" s="36">
        <f t="shared" si="50"/>
        <v>1.340855089732523E-2</v>
      </c>
      <c r="L218" s="31">
        <v>0</v>
      </c>
      <c r="M218" s="36">
        <f t="shared" si="51"/>
        <v>0</v>
      </c>
      <c r="N218" s="31">
        <f t="shared" si="52"/>
        <v>13364507</v>
      </c>
      <c r="O218" s="36">
        <f t="shared" si="53"/>
        <v>0.1309723102072618</v>
      </c>
      <c r="P218" s="31">
        <v>3581148</v>
      </c>
      <c r="Q218" s="31">
        <v>105155970</v>
      </c>
      <c r="R218" s="31">
        <v>105138869</v>
      </c>
      <c r="S218" s="31">
        <v>58062459</v>
      </c>
      <c r="T218" s="36">
        <f t="shared" si="54"/>
        <v>0.55224542124378373</v>
      </c>
      <c r="U218" s="36">
        <f t="shared" si="55"/>
        <v>-0.61793871685839297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159516037</v>
      </c>
      <c r="E219" s="31">
        <v>157516037</v>
      </c>
      <c r="F219" s="31">
        <v>60999674</v>
      </c>
      <c r="G219" s="36">
        <f t="shared" si="48"/>
        <v>0.38240464812951691</v>
      </c>
      <c r="H219" s="31">
        <v>48868161</v>
      </c>
      <c r="I219" s="36">
        <f t="shared" si="49"/>
        <v>0.30635265217879004</v>
      </c>
      <c r="J219" s="31">
        <v>66247</v>
      </c>
      <c r="K219" s="36">
        <f t="shared" si="50"/>
        <v>4.2057304933338312E-4</v>
      </c>
      <c r="L219" s="31">
        <v>0</v>
      </c>
      <c r="M219" s="36">
        <f t="shared" si="51"/>
        <v>0</v>
      </c>
      <c r="N219" s="31">
        <f t="shared" si="52"/>
        <v>109934082</v>
      </c>
      <c r="O219" s="36">
        <f t="shared" si="53"/>
        <v>0.69792310734684115</v>
      </c>
      <c r="P219" s="31">
        <v>40628646</v>
      </c>
      <c r="Q219" s="31">
        <v>173610579</v>
      </c>
      <c r="R219" s="31">
        <v>173610579</v>
      </c>
      <c r="S219" s="31">
        <v>162942921</v>
      </c>
      <c r="T219" s="36">
        <f t="shared" si="54"/>
        <v>0.93855410159077923</v>
      </c>
      <c r="U219" s="36">
        <f t="shared" si="55"/>
        <v>-0.9983694509533988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22694</v>
      </c>
      <c r="G220" s="36">
        <f t="shared" si="48"/>
        <v>0</v>
      </c>
      <c r="H220" s="31">
        <v>2203042</v>
      </c>
      <c r="I220" s="36">
        <f t="shared" si="49"/>
        <v>0</v>
      </c>
      <c r="J220" s="31">
        <v>-36107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2189629</v>
      </c>
      <c r="O220" s="36">
        <f t="shared" si="53"/>
        <v>0</v>
      </c>
      <c r="P220" s="31">
        <v>21851872</v>
      </c>
      <c r="Q220" s="31">
        <v>88476050</v>
      </c>
      <c r="R220" s="31">
        <v>88459553</v>
      </c>
      <c r="S220" s="31">
        <v>87889986</v>
      </c>
      <c r="T220" s="36">
        <f t="shared" si="54"/>
        <v>0.99356127200868849</v>
      </c>
      <c r="U220" s="36">
        <f t="shared" si="55"/>
        <v>-1.0016523527137629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658352</v>
      </c>
      <c r="E222" s="31">
        <v>658352</v>
      </c>
      <c r="F222" s="31">
        <v>2152313</v>
      </c>
      <c r="G222" s="36">
        <f t="shared" si="48"/>
        <v>3.269243504994289</v>
      </c>
      <c r="H222" s="31">
        <v>1492077</v>
      </c>
      <c r="I222" s="36">
        <f t="shared" si="49"/>
        <v>2.2663818139840086</v>
      </c>
      <c r="J222" s="31">
        <v>497359</v>
      </c>
      <c r="K222" s="36">
        <f t="shared" si="50"/>
        <v>0.75546060466133613</v>
      </c>
      <c r="L222" s="31">
        <v>0</v>
      </c>
      <c r="M222" s="36">
        <f t="shared" si="51"/>
        <v>0</v>
      </c>
      <c r="N222" s="31">
        <f t="shared" si="52"/>
        <v>4141749</v>
      </c>
      <c r="O222" s="36">
        <f t="shared" si="53"/>
        <v>6.2910859236396339</v>
      </c>
      <c r="P222" s="31">
        <v>2063157</v>
      </c>
      <c r="Q222" s="31">
        <v>627600</v>
      </c>
      <c r="R222" s="31">
        <v>1827600</v>
      </c>
      <c r="S222" s="31">
        <v>2063157</v>
      </c>
      <c r="T222" s="36">
        <f t="shared" si="54"/>
        <v>1.1288887065003284</v>
      </c>
      <c r="U222" s="36">
        <f t="shared" si="55"/>
        <v>-0.75893303321075423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48</v>
      </c>
      <c r="G223" s="36">
        <f t="shared" si="48"/>
        <v>0</v>
      </c>
      <c r="H223" s="31">
        <v>260</v>
      </c>
      <c r="I223" s="36">
        <f t="shared" si="49"/>
        <v>0</v>
      </c>
      <c r="J223" s="31">
        <v>43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351</v>
      </c>
      <c r="O223" s="36">
        <f t="shared" si="53"/>
        <v>0</v>
      </c>
      <c r="P223" s="31">
        <v>48</v>
      </c>
      <c r="Q223" s="31">
        <v>0</v>
      </c>
      <c r="R223" s="31">
        <v>0</v>
      </c>
      <c r="S223" s="31">
        <v>527</v>
      </c>
      <c r="T223" s="36">
        <f t="shared" si="54"/>
        <v>0</v>
      </c>
      <c r="U223" s="36">
        <f t="shared" si="55"/>
        <v>-0.10416666666666663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300032473</v>
      </c>
      <c r="E224" s="32">
        <f>SUM(E217:E223)</f>
        <v>260215095</v>
      </c>
      <c r="F224" s="32">
        <f>SUM(F217:F223)</f>
        <v>74523277</v>
      </c>
      <c r="G224" s="37">
        <f t="shared" si="48"/>
        <v>0.24838403741717652</v>
      </c>
      <c r="H224" s="32">
        <f>SUM(H217:H223)</f>
        <v>53211281</v>
      </c>
      <c r="I224" s="37">
        <f t="shared" si="49"/>
        <v>0.17735173952320821</v>
      </c>
      <c r="J224" s="32">
        <f>SUM(J217:J223)</f>
        <v>1895760</v>
      </c>
      <c r="K224" s="37">
        <f t="shared" si="50"/>
        <v>7.2853575231675164E-3</v>
      </c>
      <c r="L224" s="32">
        <f>SUM(L217:L223)</f>
        <v>0</v>
      </c>
      <c r="M224" s="37">
        <f t="shared" si="51"/>
        <v>0</v>
      </c>
      <c r="N224" s="32">
        <f t="shared" si="52"/>
        <v>129630318</v>
      </c>
      <c r="O224" s="37">
        <f t="shared" si="53"/>
        <v>0.49816601915426928</v>
      </c>
      <c r="P224" s="32">
        <f>SUM(P217:P223)</f>
        <v>68124871</v>
      </c>
      <c r="Q224" s="32">
        <f>SUM(Q217:Q223)</f>
        <v>367870199</v>
      </c>
      <c r="R224" s="32">
        <f>SUM(R217:R223)</f>
        <v>369036601</v>
      </c>
      <c r="S224" s="32">
        <f>SUM(S217:S223)</f>
        <v>310959050</v>
      </c>
      <c r="T224" s="37">
        <f t="shared" si="54"/>
        <v>0.84262387296375518</v>
      </c>
      <c r="U224" s="37">
        <f t="shared" si="55"/>
        <v>-0.9721722775812669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223500000</v>
      </c>
      <c r="E225" s="31">
        <v>223500000</v>
      </c>
      <c r="F225" s="31">
        <v>93231958</v>
      </c>
      <c r="G225" s="36">
        <f t="shared" si="48"/>
        <v>0.41714522595078302</v>
      </c>
      <c r="H225" s="31">
        <v>74795043</v>
      </c>
      <c r="I225" s="36">
        <f t="shared" si="49"/>
        <v>0.33465343624161076</v>
      </c>
      <c r="J225" s="31">
        <v>55473000</v>
      </c>
      <c r="K225" s="36">
        <f t="shared" si="50"/>
        <v>0.24820134228187921</v>
      </c>
      <c r="L225" s="31">
        <v>0</v>
      </c>
      <c r="M225" s="36">
        <f t="shared" si="51"/>
        <v>0</v>
      </c>
      <c r="N225" s="31">
        <f t="shared" si="52"/>
        <v>223500001</v>
      </c>
      <c r="O225" s="36">
        <f t="shared" si="53"/>
        <v>1.000000004474273</v>
      </c>
      <c r="P225" s="31">
        <v>63294696</v>
      </c>
      <c r="Q225" s="31">
        <v>209710000</v>
      </c>
      <c r="R225" s="31">
        <v>209710000</v>
      </c>
      <c r="S225" s="31">
        <v>180414000</v>
      </c>
      <c r="T225" s="36">
        <f t="shared" si="54"/>
        <v>0.86030232225454195</v>
      </c>
      <c r="U225" s="36">
        <f t="shared" si="55"/>
        <v>-0.1235758522325473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-2522414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-1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20870</v>
      </c>
      <c r="F228" s="31">
        <v>17753</v>
      </c>
      <c r="G228" s="36">
        <f t="shared" si="48"/>
        <v>0</v>
      </c>
      <c r="H228" s="31">
        <v>38708</v>
      </c>
      <c r="I228" s="36">
        <f t="shared" si="49"/>
        <v>0</v>
      </c>
      <c r="J228" s="31">
        <v>17838</v>
      </c>
      <c r="K228" s="36">
        <f t="shared" si="50"/>
        <v>0.85471969333972209</v>
      </c>
      <c r="L228" s="31">
        <v>0</v>
      </c>
      <c r="M228" s="36">
        <f t="shared" si="51"/>
        <v>0</v>
      </c>
      <c r="N228" s="31">
        <f t="shared" si="52"/>
        <v>74299</v>
      </c>
      <c r="O228" s="36">
        <f t="shared" si="53"/>
        <v>3.5600862482031626</v>
      </c>
      <c r="P228" s="31">
        <v>1445538</v>
      </c>
      <c r="Q228" s="31">
        <v>1273011</v>
      </c>
      <c r="R228" s="31">
        <v>1070212</v>
      </c>
      <c r="S228" s="31">
        <v>1972294</v>
      </c>
      <c r="T228" s="36">
        <f t="shared" si="54"/>
        <v>1.8429002851771425</v>
      </c>
      <c r="U228" s="36">
        <f t="shared" si="55"/>
        <v>-0.98765995774583581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217545</v>
      </c>
      <c r="Q229" s="31">
        <v>0</v>
      </c>
      <c r="R229" s="31">
        <v>0</v>
      </c>
      <c r="S229" s="31">
        <v>217545</v>
      </c>
      <c r="T229" s="36">
        <f t="shared" si="54"/>
        <v>0</v>
      </c>
      <c r="U229" s="36">
        <f t="shared" si="55"/>
        <v>-1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223500000</v>
      </c>
      <c r="E230" s="32">
        <f>SUM(E225:E229)</f>
        <v>223520870</v>
      </c>
      <c r="F230" s="32">
        <f>SUM(F225:F229)</f>
        <v>93249711</v>
      </c>
      <c r="G230" s="37">
        <f t="shared" si="48"/>
        <v>0.41722465771812078</v>
      </c>
      <c r="H230" s="32">
        <f>SUM(H225:H229)</f>
        <v>74833751</v>
      </c>
      <c r="I230" s="37">
        <f t="shared" si="49"/>
        <v>0.33482662639821031</v>
      </c>
      <c r="J230" s="32">
        <f>SUM(J225:J229)</f>
        <v>55490838</v>
      </c>
      <c r="K230" s="37">
        <f t="shared" si="50"/>
        <v>0.24825797251057585</v>
      </c>
      <c r="L230" s="32">
        <f>SUM(L225:L229)</f>
        <v>0</v>
      </c>
      <c r="M230" s="37">
        <f t="shared" si="51"/>
        <v>0</v>
      </c>
      <c r="N230" s="32">
        <f t="shared" si="52"/>
        <v>223574300</v>
      </c>
      <c r="O230" s="37">
        <f t="shared" si="53"/>
        <v>1.0002390380817683</v>
      </c>
      <c r="P230" s="32">
        <f>SUM(P225:P229)</f>
        <v>62435365</v>
      </c>
      <c r="Q230" s="32">
        <f>SUM(Q225:Q229)</f>
        <v>210983011</v>
      </c>
      <c r="R230" s="32">
        <f>SUM(R225:R229)</f>
        <v>210780212</v>
      </c>
      <c r="S230" s="32">
        <f>SUM(S225:S229)</f>
        <v>182603839</v>
      </c>
      <c r="T230" s="37">
        <f t="shared" si="54"/>
        <v>0.8663234431133412</v>
      </c>
      <c r="U230" s="37">
        <f t="shared" si="55"/>
        <v>-0.111227458988988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1273413470</v>
      </c>
      <c r="E231" s="32">
        <f>SUM(E208:E215,E217:E223,E225:E229)</f>
        <v>1231435646</v>
      </c>
      <c r="F231" s="32">
        <f>SUM(F208:F215,F217:F223,F225:F229)</f>
        <v>535860398</v>
      </c>
      <c r="G231" s="37">
        <f t="shared" si="48"/>
        <v>0.42080629004183534</v>
      </c>
      <c r="H231" s="32">
        <f>SUM(H208:H215,H217:H223,H225:H229)</f>
        <v>274502060</v>
      </c>
      <c r="I231" s="37">
        <f t="shared" si="49"/>
        <v>0.21556396760904376</v>
      </c>
      <c r="J231" s="32">
        <f>SUM(J208:J215,J217:J223,J225:J229)</f>
        <v>354758553</v>
      </c>
      <c r="K231" s="37">
        <f t="shared" si="50"/>
        <v>0.28808533694175686</v>
      </c>
      <c r="L231" s="32">
        <f>SUM(L208:L215,L217:L223,L225:L229)</f>
        <v>0</v>
      </c>
      <c r="M231" s="37">
        <f t="shared" si="51"/>
        <v>0</v>
      </c>
      <c r="N231" s="32">
        <f t="shared" si="52"/>
        <v>1165121011</v>
      </c>
      <c r="O231" s="37">
        <f t="shared" si="53"/>
        <v>0.94614851761404994</v>
      </c>
      <c r="P231" s="32">
        <f>SUM(P208:P215,P217:P223,P225:P229)</f>
        <v>258217822</v>
      </c>
      <c r="Q231" s="32">
        <f>SUM(Q208:Q215,Q217:Q223,Q225:Q229)</f>
        <v>1254019412</v>
      </c>
      <c r="R231" s="32">
        <f>SUM(R208:R215,R217:R223,R225:R229)</f>
        <v>1255821229</v>
      </c>
      <c r="S231" s="32">
        <f>SUM(S208:S215,S217:S223,S225:S229)</f>
        <v>1094916266</v>
      </c>
      <c r="T231" s="37">
        <f t="shared" si="54"/>
        <v>0.8718727162080806</v>
      </c>
      <c r="U231" s="37">
        <f t="shared" si="55"/>
        <v>0.37387322940087375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36980278</v>
      </c>
      <c r="E236" s="31">
        <v>36980278</v>
      </c>
      <c r="F236" s="31">
        <v>5077048</v>
      </c>
      <c r="G236" s="36">
        <f t="shared" si="56"/>
        <v>0.13729069316352896</v>
      </c>
      <c r="H236" s="31">
        <v>4914626</v>
      </c>
      <c r="I236" s="36">
        <f t="shared" si="57"/>
        <v>0.13289856825846469</v>
      </c>
      <c r="J236" s="31">
        <v>10037950</v>
      </c>
      <c r="K236" s="36">
        <f t="shared" si="58"/>
        <v>0.27144063113857608</v>
      </c>
      <c r="L236" s="31">
        <v>0</v>
      </c>
      <c r="M236" s="36">
        <f t="shared" si="59"/>
        <v>0</v>
      </c>
      <c r="N236" s="31">
        <f t="shared" si="60"/>
        <v>20029624</v>
      </c>
      <c r="O236" s="36">
        <f t="shared" si="61"/>
        <v>0.5416298925605697</v>
      </c>
      <c r="P236" s="31">
        <v>9828799</v>
      </c>
      <c r="Q236" s="31">
        <v>22921934</v>
      </c>
      <c r="R236" s="31">
        <v>32921934</v>
      </c>
      <c r="S236" s="31">
        <v>23177296</v>
      </c>
      <c r="T236" s="36">
        <f t="shared" si="62"/>
        <v>0.70400772931505173</v>
      </c>
      <c r="U236" s="36">
        <f t="shared" si="63"/>
        <v>2.1279405550973296E-2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138118000</v>
      </c>
      <c r="E237" s="31">
        <v>138118000</v>
      </c>
      <c r="F237" s="31">
        <v>57549000</v>
      </c>
      <c r="G237" s="36">
        <f t="shared" si="56"/>
        <v>0.416665459969012</v>
      </c>
      <c r="H237" s="31">
        <v>42275000</v>
      </c>
      <c r="I237" s="36">
        <f t="shared" si="57"/>
        <v>0.30607886010512753</v>
      </c>
      <c r="J237" s="31">
        <v>34530000</v>
      </c>
      <c r="K237" s="36">
        <f t="shared" si="58"/>
        <v>0.25000362009296401</v>
      </c>
      <c r="L237" s="31">
        <v>0</v>
      </c>
      <c r="M237" s="36">
        <f t="shared" si="59"/>
        <v>0</v>
      </c>
      <c r="N237" s="31">
        <f t="shared" si="60"/>
        <v>134354000</v>
      </c>
      <c r="O237" s="36">
        <f t="shared" si="61"/>
        <v>0.97274794016710353</v>
      </c>
      <c r="P237" s="31">
        <v>32432000</v>
      </c>
      <c r="Q237" s="31">
        <v>129725000</v>
      </c>
      <c r="R237" s="31">
        <v>129725000</v>
      </c>
      <c r="S237" s="31">
        <v>129460000</v>
      </c>
      <c r="T237" s="36">
        <f t="shared" si="62"/>
        <v>0.99795721719021002</v>
      </c>
      <c r="U237" s="36">
        <f t="shared" si="63"/>
        <v>6.4689195855944792E-2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23855525</v>
      </c>
      <c r="E238" s="31">
        <v>23855525</v>
      </c>
      <c r="F238" s="31">
        <v>342950</v>
      </c>
      <c r="G238" s="36">
        <f t="shared" si="56"/>
        <v>1.4376124608450244E-2</v>
      </c>
      <c r="H238" s="31">
        <v>307045</v>
      </c>
      <c r="I238" s="36">
        <f t="shared" si="57"/>
        <v>1.2871022540899854E-2</v>
      </c>
      <c r="J238" s="31">
        <v>22614544</v>
      </c>
      <c r="K238" s="36">
        <f t="shared" si="58"/>
        <v>0.94797930458457735</v>
      </c>
      <c r="L238" s="31">
        <v>0</v>
      </c>
      <c r="M238" s="36">
        <f t="shared" si="59"/>
        <v>0</v>
      </c>
      <c r="N238" s="31">
        <f t="shared" si="60"/>
        <v>23264539</v>
      </c>
      <c r="O238" s="36">
        <f t="shared" si="61"/>
        <v>0.97522645173392741</v>
      </c>
      <c r="P238" s="31">
        <v>2646956</v>
      </c>
      <c r="Q238" s="31">
        <v>22851508</v>
      </c>
      <c r="R238" s="31">
        <v>22851508</v>
      </c>
      <c r="S238" s="31">
        <v>929336</v>
      </c>
      <c r="T238" s="36">
        <f t="shared" si="62"/>
        <v>4.0668475795995605E-2</v>
      </c>
      <c r="U238" s="36">
        <f t="shared" si="63"/>
        <v>7.5436040493306269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198953803</v>
      </c>
      <c r="E240" s="32">
        <f>SUM(E234:E239)</f>
        <v>198953803</v>
      </c>
      <c r="F240" s="32">
        <f>SUM(F234:F239)</f>
        <v>62968998</v>
      </c>
      <c r="G240" s="37">
        <f t="shared" si="56"/>
        <v>0.31650059989051832</v>
      </c>
      <c r="H240" s="32">
        <f>SUM(H234:H239)</f>
        <v>47496671</v>
      </c>
      <c r="I240" s="37">
        <f t="shared" si="57"/>
        <v>0.23873215934454894</v>
      </c>
      <c r="J240" s="32">
        <f>SUM(J234:J239)</f>
        <v>67182494</v>
      </c>
      <c r="K240" s="37">
        <f t="shared" si="58"/>
        <v>0.33767886306752326</v>
      </c>
      <c r="L240" s="32">
        <f>SUM(L234:L239)</f>
        <v>0</v>
      </c>
      <c r="M240" s="37">
        <f t="shared" si="59"/>
        <v>0</v>
      </c>
      <c r="N240" s="32">
        <f t="shared" si="60"/>
        <v>177648163</v>
      </c>
      <c r="O240" s="37">
        <f t="shared" si="61"/>
        <v>0.89291162230259047</v>
      </c>
      <c r="P240" s="32">
        <f>SUM(P234:P239)</f>
        <v>44907755</v>
      </c>
      <c r="Q240" s="32">
        <f>SUM(Q234:Q239)</f>
        <v>175498442</v>
      </c>
      <c r="R240" s="32">
        <f>SUM(R234:R239)</f>
        <v>185498442</v>
      </c>
      <c r="S240" s="32">
        <f>SUM(S234:S239)</f>
        <v>153566632</v>
      </c>
      <c r="T240" s="37">
        <f t="shared" si="62"/>
        <v>0.82785941673838959</v>
      </c>
      <c r="U240" s="37">
        <f t="shared" si="63"/>
        <v>0.49601096737078043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59004996</v>
      </c>
      <c r="E241" s="31">
        <v>34726296</v>
      </c>
      <c r="F241" s="31">
        <v>24452179</v>
      </c>
      <c r="G241" s="36">
        <f t="shared" si="56"/>
        <v>0.41440862058528061</v>
      </c>
      <c r="H241" s="31">
        <v>19561983</v>
      </c>
      <c r="I241" s="36">
        <f t="shared" si="57"/>
        <v>0.33153096053086761</v>
      </c>
      <c r="J241" s="31">
        <v>8681764</v>
      </c>
      <c r="K241" s="36">
        <f t="shared" si="58"/>
        <v>0.25000547135807399</v>
      </c>
      <c r="L241" s="31">
        <v>0</v>
      </c>
      <c r="M241" s="36">
        <f t="shared" si="59"/>
        <v>0</v>
      </c>
      <c r="N241" s="31">
        <f t="shared" si="60"/>
        <v>52695926</v>
      </c>
      <c r="O241" s="36">
        <f t="shared" si="61"/>
        <v>1.5174646325654773</v>
      </c>
      <c r="P241" s="31">
        <v>15648097</v>
      </c>
      <c r="Q241" s="31">
        <v>57145764</v>
      </c>
      <c r="R241" s="31">
        <v>57145764</v>
      </c>
      <c r="S241" s="31">
        <v>39173711</v>
      </c>
      <c r="T241" s="36">
        <f t="shared" si="62"/>
        <v>0.68550507085704548</v>
      </c>
      <c r="U241" s="36">
        <f t="shared" si="63"/>
        <v>-0.44518723267116767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159987000</v>
      </c>
      <c r="E242" s="31">
        <v>159987000</v>
      </c>
      <c r="F242" s="31">
        <v>66661000</v>
      </c>
      <c r="G242" s="36">
        <f t="shared" si="56"/>
        <v>0.41666510403970325</v>
      </c>
      <c r="H242" s="31">
        <v>53329000</v>
      </c>
      <c r="I242" s="36">
        <f t="shared" si="57"/>
        <v>0.33333333333333331</v>
      </c>
      <c r="J242" s="31">
        <v>39997000</v>
      </c>
      <c r="K242" s="36">
        <f t="shared" si="58"/>
        <v>0.25000156262696344</v>
      </c>
      <c r="L242" s="31">
        <v>0</v>
      </c>
      <c r="M242" s="36">
        <f t="shared" si="59"/>
        <v>0</v>
      </c>
      <c r="N242" s="31">
        <f t="shared" si="60"/>
        <v>159987000</v>
      </c>
      <c r="O242" s="36">
        <f t="shared" si="61"/>
        <v>1</v>
      </c>
      <c r="P242" s="31">
        <v>0</v>
      </c>
      <c r="Q242" s="31">
        <v>151406000</v>
      </c>
      <c r="R242" s="31">
        <v>151406000</v>
      </c>
      <c r="S242" s="31">
        <v>113553000</v>
      </c>
      <c r="T242" s="36">
        <f t="shared" si="62"/>
        <v>0.74999009286289842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1273200</v>
      </c>
      <c r="E243" s="31">
        <v>1273200</v>
      </c>
      <c r="F243" s="31">
        <v>427498</v>
      </c>
      <c r="G243" s="36">
        <f t="shared" si="56"/>
        <v>0.33576657241595981</v>
      </c>
      <c r="H243" s="31">
        <v>583916</v>
      </c>
      <c r="I243" s="36">
        <f t="shared" si="57"/>
        <v>0.45862079798931826</v>
      </c>
      <c r="J243" s="31">
        <v>1264987</v>
      </c>
      <c r="K243" s="36">
        <f t="shared" si="58"/>
        <v>0.99354932453660072</v>
      </c>
      <c r="L243" s="31">
        <v>0</v>
      </c>
      <c r="M243" s="36">
        <f t="shared" si="59"/>
        <v>0</v>
      </c>
      <c r="N243" s="31">
        <f t="shared" si="60"/>
        <v>2276401</v>
      </c>
      <c r="O243" s="36">
        <f t="shared" si="61"/>
        <v>1.7879366949418787</v>
      </c>
      <c r="P243" s="31">
        <v>420288</v>
      </c>
      <c r="Q243" s="31">
        <v>393384</v>
      </c>
      <c r="R243" s="31">
        <v>393384</v>
      </c>
      <c r="S243" s="31">
        <v>1148595</v>
      </c>
      <c r="T243" s="36">
        <f t="shared" si="62"/>
        <v>2.9197806723201758</v>
      </c>
      <c r="U243" s="36">
        <f t="shared" si="63"/>
        <v>2.0098099398507689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1213000</v>
      </c>
      <c r="E244" s="31">
        <v>1213000</v>
      </c>
      <c r="F244" s="31">
        <v>304000</v>
      </c>
      <c r="G244" s="36">
        <f t="shared" si="56"/>
        <v>0.25061830173124483</v>
      </c>
      <c r="H244" s="31">
        <v>545000</v>
      </c>
      <c r="I244" s="36">
        <f t="shared" si="57"/>
        <v>0.44929925803792253</v>
      </c>
      <c r="J244" s="31">
        <v>364000</v>
      </c>
      <c r="K244" s="36">
        <f t="shared" si="58"/>
        <v>0.30008244023083264</v>
      </c>
      <c r="L244" s="31">
        <v>0</v>
      </c>
      <c r="M244" s="36">
        <f t="shared" si="59"/>
        <v>0</v>
      </c>
      <c r="N244" s="31">
        <f t="shared" si="60"/>
        <v>1213000</v>
      </c>
      <c r="O244" s="36">
        <f t="shared" si="61"/>
        <v>1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48493921</v>
      </c>
      <c r="E245" s="31">
        <v>48493921</v>
      </c>
      <c r="F245" s="31">
        <v>0</v>
      </c>
      <c r="G245" s="36">
        <f t="shared" si="56"/>
        <v>0</v>
      </c>
      <c r="H245" s="31">
        <v>16114574</v>
      </c>
      <c r="I245" s="36">
        <f t="shared" si="57"/>
        <v>0.33230090839633281</v>
      </c>
      <c r="J245" s="31">
        <v>12086129</v>
      </c>
      <c r="K245" s="36">
        <f t="shared" si="58"/>
        <v>0.24922977459380941</v>
      </c>
      <c r="L245" s="31">
        <v>0</v>
      </c>
      <c r="M245" s="36">
        <f t="shared" si="59"/>
        <v>0</v>
      </c>
      <c r="N245" s="31">
        <f t="shared" si="60"/>
        <v>28200703</v>
      </c>
      <c r="O245" s="36">
        <f t="shared" si="61"/>
        <v>0.58153068299014221</v>
      </c>
      <c r="P245" s="31">
        <v>8012144</v>
      </c>
      <c r="Q245" s="31">
        <v>44447952</v>
      </c>
      <c r="R245" s="31">
        <v>44467356</v>
      </c>
      <c r="S245" s="31">
        <v>32048022</v>
      </c>
      <c r="T245" s="36">
        <f t="shared" si="62"/>
        <v>0.72070896232283299</v>
      </c>
      <c r="U245" s="36">
        <f t="shared" si="63"/>
        <v>0.50847625804029484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50791706</v>
      </c>
      <c r="E246" s="31">
        <v>50791706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320763823</v>
      </c>
      <c r="E247" s="32">
        <f>SUM(E241:E246)</f>
        <v>296485123</v>
      </c>
      <c r="F247" s="32">
        <f>SUM(F241:F246)</f>
        <v>91844677</v>
      </c>
      <c r="G247" s="37">
        <f t="shared" si="56"/>
        <v>0.28633115836133427</v>
      </c>
      <c r="H247" s="32">
        <f>SUM(H241:H246)</f>
        <v>90134473</v>
      </c>
      <c r="I247" s="37">
        <f t="shared" si="57"/>
        <v>0.28099949725315498</v>
      </c>
      <c r="J247" s="32">
        <f>SUM(J241:J246)</f>
        <v>62393880</v>
      </c>
      <c r="K247" s="37">
        <f t="shared" si="58"/>
        <v>0.21044523033285553</v>
      </c>
      <c r="L247" s="32">
        <f>SUM(L241:L246)</f>
        <v>0</v>
      </c>
      <c r="M247" s="37">
        <f t="shared" si="59"/>
        <v>0</v>
      </c>
      <c r="N247" s="32">
        <f t="shared" si="60"/>
        <v>244373030</v>
      </c>
      <c r="O247" s="37">
        <f t="shared" si="61"/>
        <v>0.82423370025213716</v>
      </c>
      <c r="P247" s="32">
        <f>SUM(P241:P246)</f>
        <v>24080529</v>
      </c>
      <c r="Q247" s="32">
        <f>SUM(Q241:Q246)</f>
        <v>253393100</v>
      </c>
      <c r="R247" s="32">
        <f>SUM(R241:R246)</f>
        <v>253412504</v>
      </c>
      <c r="S247" s="32">
        <f>SUM(S241:S246)</f>
        <v>185923328</v>
      </c>
      <c r="T247" s="37">
        <f t="shared" si="62"/>
        <v>0.73367858754120518</v>
      </c>
      <c r="U247" s="37">
        <f t="shared" si="63"/>
        <v>1.5910510520761401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257199000</v>
      </c>
      <c r="E250" s="31">
        <v>257199000</v>
      </c>
      <c r="F250" s="31">
        <v>107166000</v>
      </c>
      <c r="G250" s="36">
        <f t="shared" si="56"/>
        <v>0.41666569465666664</v>
      </c>
      <c r="H250" s="31">
        <v>85721000</v>
      </c>
      <c r="I250" s="36">
        <f t="shared" si="57"/>
        <v>0.33328667685333146</v>
      </c>
      <c r="J250" s="31">
        <v>64323991</v>
      </c>
      <c r="K250" s="36">
        <f t="shared" si="58"/>
        <v>0.25009424997764379</v>
      </c>
      <c r="L250" s="31">
        <v>0</v>
      </c>
      <c r="M250" s="36">
        <f t="shared" si="59"/>
        <v>0</v>
      </c>
      <c r="N250" s="31">
        <f t="shared" si="60"/>
        <v>257210991</v>
      </c>
      <c r="O250" s="36">
        <f t="shared" si="61"/>
        <v>1.0000466214876418</v>
      </c>
      <c r="P250" s="31">
        <v>61069000</v>
      </c>
      <c r="Q250" s="31">
        <v>244271000</v>
      </c>
      <c r="R250" s="31">
        <v>244271000</v>
      </c>
      <c r="S250" s="31">
        <v>138471000</v>
      </c>
      <c r="T250" s="36">
        <f t="shared" si="62"/>
        <v>0.56687449594917116</v>
      </c>
      <c r="U250" s="36">
        <f t="shared" si="63"/>
        <v>5.3300217786438342E-2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57786816</v>
      </c>
      <c r="E252" s="31">
        <v>57786816</v>
      </c>
      <c r="F252" s="31">
        <v>0</v>
      </c>
      <c r="G252" s="36">
        <f t="shared" si="56"/>
        <v>0</v>
      </c>
      <c r="H252" s="31">
        <v>14350857</v>
      </c>
      <c r="I252" s="36">
        <f t="shared" si="57"/>
        <v>0.24834136907629589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14350857</v>
      </c>
      <c r="O252" s="36">
        <f t="shared" si="61"/>
        <v>0.24834136907629589</v>
      </c>
      <c r="P252" s="31">
        <v>0</v>
      </c>
      <c r="Q252" s="31">
        <v>51720193</v>
      </c>
      <c r="R252" s="31">
        <v>53720629</v>
      </c>
      <c r="S252" s="31">
        <v>22603801</v>
      </c>
      <c r="T252" s="36">
        <f t="shared" si="62"/>
        <v>0.42076575462286564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48954339</v>
      </c>
      <c r="E253" s="31">
        <v>48954339</v>
      </c>
      <c r="F253" s="31">
        <v>20139344</v>
      </c>
      <c r="G253" s="36">
        <f t="shared" si="56"/>
        <v>0.41139037746991131</v>
      </c>
      <c r="H253" s="31">
        <v>16286810</v>
      </c>
      <c r="I253" s="36">
        <f t="shared" si="57"/>
        <v>0.33269390073880889</v>
      </c>
      <c r="J253" s="31">
        <v>12250201</v>
      </c>
      <c r="K253" s="36">
        <f t="shared" si="58"/>
        <v>0.25023728744453072</v>
      </c>
      <c r="L253" s="31">
        <v>0</v>
      </c>
      <c r="M253" s="36">
        <f t="shared" si="59"/>
        <v>0</v>
      </c>
      <c r="N253" s="31">
        <f t="shared" si="60"/>
        <v>48676355</v>
      </c>
      <c r="O253" s="36">
        <f t="shared" si="61"/>
        <v>0.99432156565325092</v>
      </c>
      <c r="P253" s="31">
        <v>17099340</v>
      </c>
      <c r="Q253" s="31">
        <v>46102921</v>
      </c>
      <c r="R253" s="31">
        <v>46102921</v>
      </c>
      <c r="S253" s="31">
        <v>46033658</v>
      </c>
      <c r="T253" s="36">
        <f t="shared" si="62"/>
        <v>0.99849764399960683</v>
      </c>
      <c r="U253" s="36">
        <f t="shared" si="63"/>
        <v>-0.28358632555408569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363940155</v>
      </c>
      <c r="E254" s="32">
        <f>SUM(E248:E253)</f>
        <v>363940155</v>
      </c>
      <c r="F254" s="32">
        <f>SUM(F248:F253)</f>
        <v>127305344</v>
      </c>
      <c r="G254" s="37">
        <f t="shared" si="56"/>
        <v>0.34979746601470785</v>
      </c>
      <c r="H254" s="32">
        <f>SUM(H248:H253)</f>
        <v>116358667</v>
      </c>
      <c r="I254" s="37">
        <f t="shared" si="57"/>
        <v>0.31971923241061434</v>
      </c>
      <c r="J254" s="32">
        <f>SUM(J248:J253)</f>
        <v>76574192</v>
      </c>
      <c r="K254" s="37">
        <f t="shared" si="58"/>
        <v>0.21040325160052756</v>
      </c>
      <c r="L254" s="32">
        <f>SUM(L248:L253)</f>
        <v>0</v>
      </c>
      <c r="M254" s="37">
        <f t="shared" si="59"/>
        <v>0</v>
      </c>
      <c r="N254" s="32">
        <f t="shared" si="60"/>
        <v>320238203</v>
      </c>
      <c r="O254" s="37">
        <f t="shared" si="61"/>
        <v>0.87991995002584966</v>
      </c>
      <c r="P254" s="32">
        <f>SUM(P248:P253)</f>
        <v>78168340</v>
      </c>
      <c r="Q254" s="32">
        <f>SUM(Q248:Q253)</f>
        <v>342094114</v>
      </c>
      <c r="R254" s="32">
        <f>SUM(R248:R253)</f>
        <v>344094550</v>
      </c>
      <c r="S254" s="32">
        <f>SUM(S248:S253)</f>
        <v>207108459</v>
      </c>
      <c r="T254" s="37">
        <f t="shared" si="62"/>
        <v>0.60189404046068151</v>
      </c>
      <c r="U254" s="37">
        <f t="shared" si="63"/>
        <v>-2.0393780909253034E-2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1430341</v>
      </c>
      <c r="E255" s="31">
        <v>2030341</v>
      </c>
      <c r="F255" s="31">
        <v>910365</v>
      </c>
      <c r="G255" s="36">
        <f t="shared" si="56"/>
        <v>0.63646710819308128</v>
      </c>
      <c r="H255" s="31">
        <v>391476</v>
      </c>
      <c r="I255" s="36">
        <f t="shared" si="57"/>
        <v>0.27369417502539606</v>
      </c>
      <c r="J255" s="31">
        <v>55691</v>
      </c>
      <c r="K255" s="36">
        <f t="shared" si="58"/>
        <v>2.7429382551994959E-2</v>
      </c>
      <c r="L255" s="31">
        <v>0</v>
      </c>
      <c r="M255" s="36">
        <f t="shared" si="59"/>
        <v>0</v>
      </c>
      <c r="N255" s="31">
        <f t="shared" si="60"/>
        <v>1357532</v>
      </c>
      <c r="O255" s="36">
        <f t="shared" si="61"/>
        <v>0.66862265993741943</v>
      </c>
      <c r="P255" s="31">
        <v>848654</v>
      </c>
      <c r="Q255" s="31">
        <v>2660781</v>
      </c>
      <c r="R255" s="31">
        <v>2660781</v>
      </c>
      <c r="S255" s="31">
        <v>1904839</v>
      </c>
      <c r="T255" s="36">
        <f t="shared" si="62"/>
        <v>0.71589469407666395</v>
      </c>
      <c r="U255" s="36">
        <f t="shared" si="63"/>
        <v>-0.9343772609331954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182628000</v>
      </c>
      <c r="E256" s="31">
        <v>182628000</v>
      </c>
      <c r="F256" s="31">
        <v>76108913</v>
      </c>
      <c r="G256" s="36">
        <f t="shared" si="56"/>
        <v>0.41674284885121671</v>
      </c>
      <c r="H256" s="31">
        <v>59194043</v>
      </c>
      <c r="I256" s="36">
        <f t="shared" si="57"/>
        <v>0.32412359003000635</v>
      </c>
      <c r="J256" s="31">
        <v>45731771</v>
      </c>
      <c r="K256" s="36">
        <f t="shared" si="58"/>
        <v>0.25040941695687408</v>
      </c>
      <c r="L256" s="31">
        <v>0</v>
      </c>
      <c r="M256" s="36">
        <f t="shared" si="59"/>
        <v>0</v>
      </c>
      <c r="N256" s="31">
        <f t="shared" si="60"/>
        <v>181034727</v>
      </c>
      <c r="O256" s="36">
        <f t="shared" si="61"/>
        <v>0.99127585583809708</v>
      </c>
      <c r="P256" s="31">
        <v>42997695</v>
      </c>
      <c r="Q256" s="31">
        <v>173679000</v>
      </c>
      <c r="R256" s="31">
        <v>174044050</v>
      </c>
      <c r="S256" s="31">
        <v>172032194</v>
      </c>
      <c r="T256" s="36">
        <f t="shared" si="62"/>
        <v>0.98844053560003919</v>
      </c>
      <c r="U256" s="36">
        <f t="shared" si="63"/>
        <v>6.3586571326672336E-2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184058341</v>
      </c>
      <c r="E259" s="32">
        <f>SUM(E255:E258)</f>
        <v>184658341</v>
      </c>
      <c r="F259" s="32">
        <f>SUM(F255:F258)</f>
        <v>77019278</v>
      </c>
      <c r="G259" s="37">
        <f t="shared" si="56"/>
        <v>0.41845035428196109</v>
      </c>
      <c r="H259" s="32">
        <f>SUM(H255:H258)</f>
        <v>59585519</v>
      </c>
      <c r="I259" s="37">
        <f t="shared" si="57"/>
        <v>0.32373169657114315</v>
      </c>
      <c r="J259" s="32">
        <f>SUM(J255:J258)</f>
        <v>45787462</v>
      </c>
      <c r="K259" s="37">
        <f t="shared" si="58"/>
        <v>0.24795772426007012</v>
      </c>
      <c r="L259" s="32">
        <f>SUM(L255:L258)</f>
        <v>0</v>
      </c>
      <c r="M259" s="37">
        <f t="shared" si="59"/>
        <v>0</v>
      </c>
      <c r="N259" s="32">
        <f t="shared" si="60"/>
        <v>182392259</v>
      </c>
      <c r="O259" s="37">
        <f t="shared" si="61"/>
        <v>0.98772824456383479</v>
      </c>
      <c r="P259" s="32">
        <f>SUM(P255:P258)</f>
        <v>43846349</v>
      </c>
      <c r="Q259" s="32">
        <f>SUM(Q255:Q258)</f>
        <v>176339781</v>
      </c>
      <c r="R259" s="32">
        <f>SUM(R255:R258)</f>
        <v>176704831</v>
      </c>
      <c r="S259" s="32">
        <f>SUM(S255:S258)</f>
        <v>173937033</v>
      </c>
      <c r="T259" s="37">
        <f t="shared" si="62"/>
        <v>0.98433660254597111</v>
      </c>
      <c r="U259" s="37">
        <f t="shared" si="63"/>
        <v>4.427080120171456E-2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1067716122</v>
      </c>
      <c r="E260" s="32">
        <f>SUM(E234:E239,E241:E246,E248:E253,E255:E258)</f>
        <v>1044037422</v>
      </c>
      <c r="F260" s="32">
        <f>SUM(F234:F239,F241:F246,F248:F253,F255:F258)</f>
        <v>359138297</v>
      </c>
      <c r="G260" s="37">
        <f t="shared" si="56"/>
        <v>0.33636121961638787</v>
      </c>
      <c r="H260" s="32">
        <f>SUM(H234:H239,H241:H246,H248:H253,H255:H258)</f>
        <v>313575330</v>
      </c>
      <c r="I260" s="37">
        <f t="shared" si="57"/>
        <v>0.29368792279039879</v>
      </c>
      <c r="J260" s="32">
        <f>SUM(J234:J239,J241:J246,J248:J253,J255:J258)</f>
        <v>251938028</v>
      </c>
      <c r="K260" s="37">
        <f t="shared" si="58"/>
        <v>0.24131130042961238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924651655</v>
      </c>
      <c r="O260" s="37">
        <f t="shared" si="61"/>
        <v>0.88564991590885711</v>
      </c>
      <c r="P260" s="32">
        <f>SUM(P234:P239,P241:P246,P248:P253,P255:P258)</f>
        <v>191002973</v>
      </c>
      <c r="Q260" s="32">
        <f>SUM(Q234:Q239,Q241:Q246,Q248:Q253,Q255:Q258)</f>
        <v>947325437</v>
      </c>
      <c r="R260" s="32">
        <f>SUM(R234:R239,R241:R246,R248:R253,R255:R258)</f>
        <v>959710327</v>
      </c>
      <c r="S260" s="32">
        <f>SUM(S234:S239,S241:S246,S248:S253,S255:S258)</f>
        <v>720535452</v>
      </c>
      <c r="T260" s="37">
        <f t="shared" si="62"/>
        <v>0.75078430618992387</v>
      </c>
      <c r="U260" s="37">
        <f t="shared" si="63"/>
        <v>0.31902673577756291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8343400</v>
      </c>
      <c r="E264" s="31">
        <v>8343400</v>
      </c>
      <c r="F264" s="31">
        <v>3476402</v>
      </c>
      <c r="G264" s="36">
        <f t="shared" si="64"/>
        <v>0.41666490879018148</v>
      </c>
      <c r="H264" s="31">
        <v>2778396</v>
      </c>
      <c r="I264" s="36">
        <f t="shared" si="65"/>
        <v>0.33300524965841266</v>
      </c>
      <c r="J264" s="31">
        <v>2085875</v>
      </c>
      <c r="K264" s="36">
        <f t="shared" si="66"/>
        <v>0.25000299638037249</v>
      </c>
      <c r="L264" s="31">
        <v>0</v>
      </c>
      <c r="M264" s="36">
        <f t="shared" si="67"/>
        <v>0</v>
      </c>
      <c r="N264" s="31">
        <f t="shared" si="68"/>
        <v>8340673</v>
      </c>
      <c r="O264" s="36">
        <f t="shared" si="69"/>
        <v>0.99967315482896657</v>
      </c>
      <c r="P264" s="31">
        <v>2018259</v>
      </c>
      <c r="Q264" s="31">
        <v>8073000</v>
      </c>
      <c r="R264" s="31">
        <v>8073000</v>
      </c>
      <c r="S264" s="31">
        <v>8056044</v>
      </c>
      <c r="T264" s="36">
        <f t="shared" si="70"/>
        <v>0.99789966555183951</v>
      </c>
      <c r="U264" s="36">
        <f t="shared" si="71"/>
        <v>3.3502142192850304E-2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66808763</v>
      </c>
      <c r="E265" s="31">
        <v>67142938</v>
      </c>
      <c r="F265" s="31">
        <v>27769983</v>
      </c>
      <c r="G265" s="36">
        <f t="shared" si="64"/>
        <v>0.41566378051334374</v>
      </c>
      <c r="H265" s="31">
        <v>294387</v>
      </c>
      <c r="I265" s="36">
        <f t="shared" si="65"/>
        <v>4.40641297310055E-3</v>
      </c>
      <c r="J265" s="31">
        <v>38783009</v>
      </c>
      <c r="K265" s="36">
        <f t="shared" si="66"/>
        <v>0.57761858737846716</v>
      </c>
      <c r="L265" s="31">
        <v>0</v>
      </c>
      <c r="M265" s="36">
        <f t="shared" si="67"/>
        <v>0</v>
      </c>
      <c r="N265" s="31">
        <f t="shared" si="68"/>
        <v>66847379</v>
      </c>
      <c r="O265" s="36">
        <f t="shared" si="69"/>
        <v>0.99559806274786489</v>
      </c>
      <c r="P265" s="31">
        <v>38622434</v>
      </c>
      <c r="Q265" s="31">
        <v>62388256</v>
      </c>
      <c r="R265" s="31">
        <v>62388256</v>
      </c>
      <c r="S265" s="31">
        <v>64726646</v>
      </c>
      <c r="T265" s="36">
        <f t="shared" si="70"/>
        <v>1.0374812528819526</v>
      </c>
      <c r="U265" s="36">
        <f t="shared" si="71"/>
        <v>4.1575577551637988E-3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20078661</v>
      </c>
      <c r="E266" s="31">
        <v>20078661</v>
      </c>
      <c r="F266" s="31">
        <v>8366047</v>
      </c>
      <c r="G266" s="36">
        <f t="shared" si="64"/>
        <v>0.4166635912623855</v>
      </c>
      <c r="H266" s="31">
        <v>6709474</v>
      </c>
      <c r="I266" s="36">
        <f t="shared" si="65"/>
        <v>0.33415943423717348</v>
      </c>
      <c r="J266" s="31">
        <v>5019665</v>
      </c>
      <c r="K266" s="36">
        <f t="shared" si="66"/>
        <v>0.24999998754897051</v>
      </c>
      <c r="L266" s="31">
        <v>0</v>
      </c>
      <c r="M266" s="36">
        <f t="shared" si="67"/>
        <v>0</v>
      </c>
      <c r="N266" s="31">
        <f t="shared" si="68"/>
        <v>20095186</v>
      </c>
      <c r="O266" s="36">
        <f t="shared" si="69"/>
        <v>1.0008230130485294</v>
      </c>
      <c r="P266" s="31">
        <v>4462325</v>
      </c>
      <c r="Q266" s="31">
        <v>17737626</v>
      </c>
      <c r="R266" s="31">
        <v>18237626</v>
      </c>
      <c r="S266" s="31">
        <v>17932759</v>
      </c>
      <c r="T266" s="36">
        <f t="shared" si="70"/>
        <v>0.9832836247437029</v>
      </c>
      <c r="U266" s="36">
        <f t="shared" si="71"/>
        <v>0.12489901564767236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95230824</v>
      </c>
      <c r="E267" s="32">
        <f>SUM(E263:E266)</f>
        <v>95564999</v>
      </c>
      <c r="F267" s="32">
        <f>SUM(F263:F266)</f>
        <v>39612432</v>
      </c>
      <c r="G267" s="37">
        <f t="shared" si="64"/>
        <v>0.41596229388921385</v>
      </c>
      <c r="H267" s="32">
        <f>SUM(H263:H266)</f>
        <v>9782257</v>
      </c>
      <c r="I267" s="37">
        <f t="shared" si="65"/>
        <v>0.1027215410842187</v>
      </c>
      <c r="J267" s="32">
        <f>SUM(J263:J266)</f>
        <v>45888549</v>
      </c>
      <c r="K267" s="37">
        <f t="shared" si="66"/>
        <v>0.48018154638394334</v>
      </c>
      <c r="L267" s="32">
        <f>SUM(L263:L266)</f>
        <v>0</v>
      </c>
      <c r="M267" s="37">
        <f t="shared" si="67"/>
        <v>0</v>
      </c>
      <c r="N267" s="32">
        <f t="shared" si="68"/>
        <v>95283238</v>
      </c>
      <c r="O267" s="37">
        <f t="shared" si="69"/>
        <v>0.99705162974992545</v>
      </c>
      <c r="P267" s="32">
        <f>SUM(P263:P266)</f>
        <v>45103018</v>
      </c>
      <c r="Q267" s="32">
        <f>SUM(Q263:Q266)</f>
        <v>88198882</v>
      </c>
      <c r="R267" s="32">
        <f>SUM(R263:R266)</f>
        <v>88698882</v>
      </c>
      <c r="S267" s="32">
        <f>SUM(S263:S266)</f>
        <v>90715449</v>
      </c>
      <c r="T267" s="37">
        <f t="shared" si="70"/>
        <v>1.0227349765242812</v>
      </c>
      <c r="U267" s="37">
        <f t="shared" si="71"/>
        <v>1.741637333448498E-2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2083755</v>
      </c>
      <c r="E269" s="31">
        <v>2083755</v>
      </c>
      <c r="F269" s="31">
        <v>92239</v>
      </c>
      <c r="G269" s="36">
        <f t="shared" si="64"/>
        <v>4.4265760610052524E-2</v>
      </c>
      <c r="H269" s="31">
        <v>1057944</v>
      </c>
      <c r="I269" s="36">
        <f t="shared" si="65"/>
        <v>0.50771035942325271</v>
      </c>
      <c r="J269" s="31">
        <v>814771</v>
      </c>
      <c r="K269" s="36">
        <f t="shared" si="66"/>
        <v>0.39101093938586828</v>
      </c>
      <c r="L269" s="31">
        <v>0</v>
      </c>
      <c r="M269" s="36">
        <f t="shared" si="67"/>
        <v>0</v>
      </c>
      <c r="N269" s="31">
        <f t="shared" si="68"/>
        <v>1964954</v>
      </c>
      <c r="O269" s="36">
        <f t="shared" si="69"/>
        <v>0.9429870594191736</v>
      </c>
      <c r="P269" s="31">
        <v>243006</v>
      </c>
      <c r="Q269" s="31">
        <v>1805944</v>
      </c>
      <c r="R269" s="31">
        <v>1916878</v>
      </c>
      <c r="S269" s="31">
        <v>1389126</v>
      </c>
      <c r="T269" s="36">
        <f t="shared" si="70"/>
        <v>0.72468148729340109</v>
      </c>
      <c r="U269" s="36">
        <f t="shared" si="71"/>
        <v>2.3528842909228578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4007936</v>
      </c>
      <c r="E271" s="31">
        <v>4007936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-489357</v>
      </c>
      <c r="K271" s="36">
        <f t="shared" si="66"/>
        <v>-0.12209700953308636</v>
      </c>
      <c r="L271" s="31">
        <v>0</v>
      </c>
      <c r="M271" s="36">
        <f t="shared" si="67"/>
        <v>0</v>
      </c>
      <c r="N271" s="31">
        <f t="shared" si="68"/>
        <v>-489357</v>
      </c>
      <c r="O271" s="36">
        <f t="shared" si="69"/>
        <v>-0.12209700953308636</v>
      </c>
      <c r="P271" s="31">
        <v>0</v>
      </c>
      <c r="Q271" s="31">
        <v>3782846</v>
      </c>
      <c r="R271" s="31">
        <v>3782846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3795526</v>
      </c>
      <c r="E272" s="31">
        <v>3795527</v>
      </c>
      <c r="F272" s="31">
        <v>2677567</v>
      </c>
      <c r="G272" s="36">
        <f t="shared" si="64"/>
        <v>0.70545347337892039</v>
      </c>
      <c r="H272" s="31">
        <v>-105900</v>
      </c>
      <c r="I272" s="36">
        <f t="shared" si="65"/>
        <v>-2.7901271128165109E-2</v>
      </c>
      <c r="J272" s="31">
        <v>-162293</v>
      </c>
      <c r="K272" s="36">
        <f t="shared" si="66"/>
        <v>-4.275901607339376E-2</v>
      </c>
      <c r="L272" s="31">
        <v>0</v>
      </c>
      <c r="M272" s="36">
        <f t="shared" si="67"/>
        <v>0</v>
      </c>
      <c r="N272" s="31">
        <f t="shared" si="68"/>
        <v>2409374</v>
      </c>
      <c r="O272" s="36">
        <f t="shared" si="69"/>
        <v>0.63479300766402136</v>
      </c>
      <c r="P272" s="31">
        <v>-249748</v>
      </c>
      <c r="Q272" s="31">
        <v>3251407</v>
      </c>
      <c r="R272" s="31">
        <v>3716633</v>
      </c>
      <c r="S272" s="31">
        <v>-279164</v>
      </c>
      <c r="T272" s="36">
        <f t="shared" si="70"/>
        <v>-7.511207052189442E-2</v>
      </c>
      <c r="U272" s="36">
        <f t="shared" si="71"/>
        <v>-0.35017297435815298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16100464</v>
      </c>
      <c r="E273" s="31">
        <v>16100464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22116248</v>
      </c>
      <c r="K273" s="36">
        <f t="shared" si="66"/>
        <v>1.3736404118539689</v>
      </c>
      <c r="L273" s="31">
        <v>0</v>
      </c>
      <c r="M273" s="36">
        <f t="shared" si="67"/>
        <v>0</v>
      </c>
      <c r="N273" s="31">
        <f t="shared" si="68"/>
        <v>22116248</v>
      </c>
      <c r="O273" s="36">
        <f t="shared" si="69"/>
        <v>1.3736404118539689</v>
      </c>
      <c r="P273" s="31">
        <v>6875000</v>
      </c>
      <c r="Q273" s="31">
        <v>15178208</v>
      </c>
      <c r="R273" s="31">
        <v>15178208</v>
      </c>
      <c r="S273" s="31">
        <v>16041546</v>
      </c>
      <c r="T273" s="36">
        <f t="shared" si="70"/>
        <v>1.0568801007338944</v>
      </c>
      <c r="U273" s="36">
        <f t="shared" si="71"/>
        <v>2.2169088000000001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4983000</v>
      </c>
      <c r="E274" s="31">
        <v>4983000</v>
      </c>
      <c r="F274" s="31">
        <v>18835690</v>
      </c>
      <c r="G274" s="36">
        <f t="shared" si="64"/>
        <v>3.7799899658840057</v>
      </c>
      <c r="H274" s="31">
        <v>1367840</v>
      </c>
      <c r="I274" s="36">
        <f t="shared" si="65"/>
        <v>0.27450130443507925</v>
      </c>
      <c r="J274" s="31">
        <v>-15058186</v>
      </c>
      <c r="K274" s="36">
        <f t="shared" si="66"/>
        <v>-3.0219116997792494</v>
      </c>
      <c r="L274" s="31">
        <v>0</v>
      </c>
      <c r="M274" s="36">
        <f t="shared" si="67"/>
        <v>0</v>
      </c>
      <c r="N274" s="31">
        <f t="shared" si="68"/>
        <v>5145344</v>
      </c>
      <c r="O274" s="36">
        <f t="shared" si="69"/>
        <v>1.0325795705398355</v>
      </c>
      <c r="P274" s="31">
        <v>1831781</v>
      </c>
      <c r="Q274" s="31">
        <v>5501000</v>
      </c>
      <c r="R274" s="31">
        <v>6318024</v>
      </c>
      <c r="S274" s="31">
        <v>5550546</v>
      </c>
      <c r="T274" s="36">
        <f t="shared" si="70"/>
        <v>0.87852562763294351</v>
      </c>
      <c r="U274" s="36">
        <f t="shared" si="71"/>
        <v>-9.2205165355465528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30970681</v>
      </c>
      <c r="E275" s="32">
        <f>SUM(E268:E274)</f>
        <v>30970682</v>
      </c>
      <c r="F275" s="32">
        <f>SUM(F268:F274)</f>
        <v>21605496</v>
      </c>
      <c r="G275" s="37">
        <f t="shared" si="64"/>
        <v>0.69761126660405048</v>
      </c>
      <c r="H275" s="32">
        <f>SUM(H268:H274)</f>
        <v>2319884</v>
      </c>
      <c r="I275" s="37">
        <f t="shared" si="65"/>
        <v>7.4905811725612365E-2</v>
      </c>
      <c r="J275" s="32">
        <f>SUM(J268:J274)</f>
        <v>7221183</v>
      </c>
      <c r="K275" s="37">
        <f t="shared" si="66"/>
        <v>0.23316189808154694</v>
      </c>
      <c r="L275" s="32">
        <f>SUM(L268:L274)</f>
        <v>0</v>
      </c>
      <c r="M275" s="37">
        <f t="shared" si="67"/>
        <v>0</v>
      </c>
      <c r="N275" s="32">
        <f t="shared" si="68"/>
        <v>31146563</v>
      </c>
      <c r="O275" s="37">
        <f t="shared" si="69"/>
        <v>1.0056789514677138</v>
      </c>
      <c r="P275" s="32">
        <f>SUM(P268:P274)</f>
        <v>8700039</v>
      </c>
      <c r="Q275" s="32">
        <f>SUM(Q268:Q274)</f>
        <v>29519405</v>
      </c>
      <c r="R275" s="32">
        <f>SUM(R268:R274)</f>
        <v>30912589</v>
      </c>
      <c r="S275" s="32">
        <f>SUM(S268:S274)</f>
        <v>22702054</v>
      </c>
      <c r="T275" s="37">
        <f t="shared" si="70"/>
        <v>0.73439510356120608</v>
      </c>
      <c r="U275" s="37">
        <f t="shared" si="71"/>
        <v>-0.16998268628450974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1200000</v>
      </c>
      <c r="E276" s="31">
        <v>1200000</v>
      </c>
      <c r="F276" s="31">
        <v>0</v>
      </c>
      <c r="G276" s="36">
        <f t="shared" si="64"/>
        <v>0</v>
      </c>
      <c r="H276" s="31">
        <v>4010</v>
      </c>
      <c r="I276" s="36">
        <f t="shared" si="65"/>
        <v>3.3416666666666668E-3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4010</v>
      </c>
      <c r="O276" s="36">
        <f t="shared" si="69"/>
        <v>3.3416666666666668E-3</v>
      </c>
      <c r="P276" s="31">
        <v>0</v>
      </c>
      <c r="Q276" s="31">
        <v>978000</v>
      </c>
      <c r="R276" s="31">
        <v>978000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73872900</v>
      </c>
      <c r="E277" s="31">
        <v>73872900</v>
      </c>
      <c r="F277" s="31">
        <v>32624914</v>
      </c>
      <c r="G277" s="36">
        <f t="shared" si="64"/>
        <v>0.44163575546648365</v>
      </c>
      <c r="H277" s="31">
        <v>25244578</v>
      </c>
      <c r="I277" s="36">
        <f t="shared" si="65"/>
        <v>0.3417298901220881</v>
      </c>
      <c r="J277" s="31">
        <v>18458894</v>
      </c>
      <c r="K277" s="36">
        <f t="shared" si="66"/>
        <v>0.24987368845679539</v>
      </c>
      <c r="L277" s="31">
        <v>0</v>
      </c>
      <c r="M277" s="36">
        <f t="shared" si="67"/>
        <v>0</v>
      </c>
      <c r="N277" s="31">
        <f t="shared" si="68"/>
        <v>76328386</v>
      </c>
      <c r="O277" s="36">
        <f t="shared" si="69"/>
        <v>1.0332393340453672</v>
      </c>
      <c r="P277" s="31">
        <v>21179</v>
      </c>
      <c r="Q277" s="31">
        <v>70164800</v>
      </c>
      <c r="R277" s="31">
        <v>69782900</v>
      </c>
      <c r="S277" s="31">
        <v>51570478</v>
      </c>
      <c r="T277" s="36">
        <f t="shared" si="70"/>
        <v>0.73901311066178099</v>
      </c>
      <c r="U277" s="36">
        <f t="shared" si="71"/>
        <v>870.56589074082819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579749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1011</v>
      </c>
      <c r="Q278" s="31">
        <v>665959</v>
      </c>
      <c r="R278" s="31">
        <v>665959</v>
      </c>
      <c r="S278" s="31">
        <v>35025</v>
      </c>
      <c r="T278" s="36">
        <f t="shared" si="70"/>
        <v>5.2593327817478254E-2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2701100</v>
      </c>
      <c r="E279" s="31">
        <v>20082943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36763</v>
      </c>
      <c r="K279" s="36">
        <f t="shared" si="66"/>
        <v>1.8305583997325491E-3</v>
      </c>
      <c r="L279" s="31">
        <v>0</v>
      </c>
      <c r="M279" s="36">
        <f t="shared" si="67"/>
        <v>0</v>
      </c>
      <c r="N279" s="31">
        <f t="shared" si="68"/>
        <v>36763</v>
      </c>
      <c r="O279" s="36">
        <f t="shared" si="69"/>
        <v>1.8305583997325491E-3</v>
      </c>
      <c r="P279" s="31">
        <v>0</v>
      </c>
      <c r="Q279" s="31">
        <v>2674700</v>
      </c>
      <c r="R279" s="31">
        <v>2674700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4139000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37698744</v>
      </c>
      <c r="E281" s="31">
        <v>33551568</v>
      </c>
      <c r="F281" s="31">
        <v>15651706</v>
      </c>
      <c r="G281" s="36">
        <f t="shared" si="64"/>
        <v>0.4151784473243989</v>
      </c>
      <c r="H281" s="31">
        <v>10807756</v>
      </c>
      <c r="I281" s="36">
        <f t="shared" si="65"/>
        <v>0.28668742916209622</v>
      </c>
      <c r="J281" s="31">
        <v>7631318</v>
      </c>
      <c r="K281" s="36">
        <f t="shared" si="66"/>
        <v>0.22745041304775979</v>
      </c>
      <c r="L281" s="31">
        <v>0</v>
      </c>
      <c r="M281" s="36">
        <f t="shared" si="67"/>
        <v>0</v>
      </c>
      <c r="N281" s="31">
        <f t="shared" si="68"/>
        <v>34090780</v>
      </c>
      <c r="O281" s="36">
        <f t="shared" si="69"/>
        <v>1.016071141593144</v>
      </c>
      <c r="P281" s="31">
        <v>9764000</v>
      </c>
      <c r="Q281" s="31">
        <v>35765358</v>
      </c>
      <c r="R281" s="31">
        <v>36145754</v>
      </c>
      <c r="S281" s="31">
        <v>18682000</v>
      </c>
      <c r="T281" s="36">
        <f t="shared" si="70"/>
        <v>0.5168518548540999</v>
      </c>
      <c r="U281" s="36">
        <f t="shared" si="71"/>
        <v>-0.21842298238426872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3505263</v>
      </c>
      <c r="E282" s="31">
        <v>2950282</v>
      </c>
      <c r="F282" s="31">
        <v>40878</v>
      </c>
      <c r="G282" s="36">
        <f t="shared" si="64"/>
        <v>1.1661892417202361E-2</v>
      </c>
      <c r="H282" s="31">
        <v>57973</v>
      </c>
      <c r="I282" s="36">
        <f t="shared" si="65"/>
        <v>1.6538844588836844E-2</v>
      </c>
      <c r="J282" s="31">
        <v>72401</v>
      </c>
      <c r="K282" s="36">
        <f t="shared" si="66"/>
        <v>2.454036597179524E-2</v>
      </c>
      <c r="L282" s="31">
        <v>0</v>
      </c>
      <c r="M282" s="36">
        <f t="shared" si="67"/>
        <v>0</v>
      </c>
      <c r="N282" s="31">
        <f t="shared" si="68"/>
        <v>171252</v>
      </c>
      <c r="O282" s="36">
        <f t="shared" si="69"/>
        <v>5.8045976621895805E-2</v>
      </c>
      <c r="P282" s="31">
        <v>67147</v>
      </c>
      <c r="Q282" s="31">
        <v>3318695</v>
      </c>
      <c r="R282" s="31">
        <v>3318695</v>
      </c>
      <c r="S282" s="31">
        <v>158437</v>
      </c>
      <c r="T282" s="36">
        <f t="shared" si="70"/>
        <v>4.7740753519079034E-2</v>
      </c>
      <c r="U282" s="36">
        <f t="shared" si="71"/>
        <v>7.8246235870552683E-2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3185000</v>
      </c>
      <c r="E283" s="31">
        <v>3185000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3153000</v>
      </c>
      <c r="R283" s="31">
        <v>3153000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775000</v>
      </c>
      <c r="S284" s="31">
        <v>775000</v>
      </c>
      <c r="T284" s="36">
        <f t="shared" si="70"/>
        <v>1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122163007</v>
      </c>
      <c r="E285" s="32">
        <f>SUM(E276:E284)</f>
        <v>135422442</v>
      </c>
      <c r="F285" s="32">
        <f>SUM(F276:F284)</f>
        <v>48317498</v>
      </c>
      <c r="G285" s="37">
        <f t="shared" si="64"/>
        <v>0.39551660675805073</v>
      </c>
      <c r="H285" s="32">
        <f>SUM(H276:H284)</f>
        <v>36114317</v>
      </c>
      <c r="I285" s="37">
        <f t="shared" si="65"/>
        <v>0.29562400178967435</v>
      </c>
      <c r="J285" s="32">
        <f>SUM(J276:J284)</f>
        <v>26199376</v>
      </c>
      <c r="K285" s="37">
        <f t="shared" si="66"/>
        <v>0.19346406410246242</v>
      </c>
      <c r="L285" s="32">
        <f>SUM(L276:L284)</f>
        <v>0</v>
      </c>
      <c r="M285" s="37">
        <f t="shared" si="67"/>
        <v>0</v>
      </c>
      <c r="N285" s="32">
        <f t="shared" si="68"/>
        <v>110631191</v>
      </c>
      <c r="O285" s="37">
        <f t="shared" si="69"/>
        <v>0.81693395397492541</v>
      </c>
      <c r="P285" s="32">
        <f>SUM(P276:P284)</f>
        <v>9853337</v>
      </c>
      <c r="Q285" s="32">
        <f>SUM(Q276:Q284)</f>
        <v>120859512</v>
      </c>
      <c r="R285" s="32">
        <f>SUM(R276:R284)</f>
        <v>117494008</v>
      </c>
      <c r="S285" s="32">
        <f>SUM(S276:S284)</f>
        <v>71220940</v>
      </c>
      <c r="T285" s="37">
        <f t="shared" si="70"/>
        <v>0.60616657149018183</v>
      </c>
      <c r="U285" s="37">
        <f t="shared" si="71"/>
        <v>1.6589343285427058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4777000</v>
      </c>
      <c r="E286" s="31">
        <v>4777000</v>
      </c>
      <c r="F286" s="31">
        <v>52987000</v>
      </c>
      <c r="G286" s="36">
        <f t="shared" si="64"/>
        <v>11.092108017584257</v>
      </c>
      <c r="H286" s="31">
        <v>38389000</v>
      </c>
      <c r="I286" s="36">
        <f t="shared" si="65"/>
        <v>8.0362151978229015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91376000</v>
      </c>
      <c r="O286" s="36">
        <f t="shared" si="69"/>
        <v>19.128323215407161</v>
      </c>
      <c r="P286" s="31">
        <v>29804000</v>
      </c>
      <c r="Q286" s="31">
        <v>4594000</v>
      </c>
      <c r="R286" s="31">
        <v>4594000</v>
      </c>
      <c r="S286" s="31">
        <v>64960000</v>
      </c>
      <c r="T286" s="36">
        <f t="shared" si="70"/>
        <v>14.140182847191989</v>
      </c>
      <c r="U286" s="36">
        <f t="shared" si="71"/>
        <v>-1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3185000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3187000</v>
      </c>
      <c r="R288" s="31">
        <v>3187000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31800</v>
      </c>
      <c r="E289" s="31">
        <v>31800</v>
      </c>
      <c r="F289" s="31">
        <v>31353</v>
      </c>
      <c r="G289" s="36">
        <f t="shared" si="64"/>
        <v>0.98594339622641514</v>
      </c>
      <c r="H289" s="31">
        <v>11803936</v>
      </c>
      <c r="I289" s="36">
        <f t="shared" si="65"/>
        <v>371.19295597484279</v>
      </c>
      <c r="J289" s="31">
        <v>9017963</v>
      </c>
      <c r="K289" s="36">
        <f t="shared" si="66"/>
        <v>283.58374213836476</v>
      </c>
      <c r="L289" s="31">
        <v>0</v>
      </c>
      <c r="M289" s="36">
        <f t="shared" si="67"/>
        <v>0</v>
      </c>
      <c r="N289" s="31">
        <f t="shared" si="68"/>
        <v>20853252</v>
      </c>
      <c r="O289" s="36">
        <f t="shared" si="69"/>
        <v>655.76264150943393</v>
      </c>
      <c r="P289" s="31">
        <v>8399869</v>
      </c>
      <c r="Q289" s="31">
        <v>69600</v>
      </c>
      <c r="R289" s="31">
        <v>109600</v>
      </c>
      <c r="S289" s="31">
        <v>8489212</v>
      </c>
      <c r="T289" s="36">
        <f t="shared" si="70"/>
        <v>77.456313868613137</v>
      </c>
      <c r="U289" s="36">
        <f t="shared" si="71"/>
        <v>7.3583766603979139E-2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24500000</v>
      </c>
      <c r="E290" s="31">
        <v>24500000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24035000</v>
      </c>
      <c r="R290" s="31">
        <v>24035000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500000</v>
      </c>
      <c r="E291" s="31">
        <v>500000</v>
      </c>
      <c r="F291" s="31">
        <v>0</v>
      </c>
      <c r="G291" s="36">
        <f t="shared" si="64"/>
        <v>0</v>
      </c>
      <c r="H291" s="31">
        <v>170045</v>
      </c>
      <c r="I291" s="36">
        <f t="shared" si="65"/>
        <v>0.34009</v>
      </c>
      <c r="J291" s="31">
        <v>329955</v>
      </c>
      <c r="K291" s="36">
        <f t="shared" si="66"/>
        <v>0.65991</v>
      </c>
      <c r="L291" s="31">
        <v>0</v>
      </c>
      <c r="M291" s="36">
        <f t="shared" si="67"/>
        <v>0</v>
      </c>
      <c r="N291" s="31">
        <f t="shared" si="68"/>
        <v>500000</v>
      </c>
      <c r="O291" s="36">
        <f t="shared" si="69"/>
        <v>1</v>
      </c>
      <c r="P291" s="31">
        <v>68060</v>
      </c>
      <c r="Q291" s="31">
        <v>500000</v>
      </c>
      <c r="R291" s="31">
        <v>500000</v>
      </c>
      <c r="S291" s="31">
        <v>190573</v>
      </c>
      <c r="T291" s="36">
        <f t="shared" si="70"/>
        <v>0.38114599999999998</v>
      </c>
      <c r="U291" s="36">
        <f t="shared" si="71"/>
        <v>3.8480017631501617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32993800</v>
      </c>
      <c r="E292" s="32">
        <f>SUM(E286:E291)</f>
        <v>29808800</v>
      </c>
      <c r="F292" s="32">
        <f>SUM(F286:F291)</f>
        <v>53018353</v>
      </c>
      <c r="G292" s="37">
        <f t="shared" si="64"/>
        <v>1.6069186635064769</v>
      </c>
      <c r="H292" s="32">
        <f>SUM(H286:H291)</f>
        <v>50362981</v>
      </c>
      <c r="I292" s="37">
        <f t="shared" si="65"/>
        <v>1.5264377246634215</v>
      </c>
      <c r="J292" s="32">
        <f>SUM(J286:J291)</f>
        <v>9347918</v>
      </c>
      <c r="K292" s="37">
        <f t="shared" si="66"/>
        <v>0.31359591798395103</v>
      </c>
      <c r="L292" s="32">
        <f>SUM(L286:L291)</f>
        <v>0</v>
      </c>
      <c r="M292" s="37">
        <f t="shared" si="67"/>
        <v>0</v>
      </c>
      <c r="N292" s="32">
        <f t="shared" si="68"/>
        <v>112729252</v>
      </c>
      <c r="O292" s="37">
        <f t="shared" si="69"/>
        <v>3.7817440487372855</v>
      </c>
      <c r="P292" s="32">
        <f>SUM(P286:P291)</f>
        <v>38271929</v>
      </c>
      <c r="Q292" s="32">
        <f>SUM(Q286:Q291)</f>
        <v>32385600</v>
      </c>
      <c r="R292" s="32">
        <f>SUM(R286:R291)</f>
        <v>32425600</v>
      </c>
      <c r="S292" s="32">
        <f>SUM(S286:S291)</f>
        <v>73639785</v>
      </c>
      <c r="T292" s="37">
        <f t="shared" si="70"/>
        <v>2.2710384696042634</v>
      </c>
      <c r="U292" s="37">
        <f t="shared" si="71"/>
        <v>-0.75575001719928991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400172000</v>
      </c>
      <c r="E293" s="31">
        <v>405672000</v>
      </c>
      <c r="F293" s="31">
        <v>149051898</v>
      </c>
      <c r="G293" s="36">
        <f t="shared" si="64"/>
        <v>0.37246958307927591</v>
      </c>
      <c r="H293" s="31">
        <v>133641445</v>
      </c>
      <c r="I293" s="36">
        <f t="shared" si="65"/>
        <v>0.33396000969583078</v>
      </c>
      <c r="J293" s="31">
        <v>111753086</v>
      </c>
      <c r="K293" s="36">
        <f t="shared" si="66"/>
        <v>0.27547645881401722</v>
      </c>
      <c r="L293" s="31">
        <v>0</v>
      </c>
      <c r="M293" s="36">
        <f t="shared" si="67"/>
        <v>0</v>
      </c>
      <c r="N293" s="31">
        <f t="shared" si="68"/>
        <v>394446429</v>
      </c>
      <c r="O293" s="36">
        <f t="shared" si="69"/>
        <v>0.9723284550079867</v>
      </c>
      <c r="P293" s="31">
        <v>99927959</v>
      </c>
      <c r="Q293" s="31">
        <v>366222000</v>
      </c>
      <c r="R293" s="31">
        <v>395978000</v>
      </c>
      <c r="S293" s="31">
        <v>357674751</v>
      </c>
      <c r="T293" s="36">
        <f t="shared" si="70"/>
        <v>0.90326924980680745</v>
      </c>
      <c r="U293" s="36">
        <f t="shared" si="71"/>
        <v>0.11833652081295876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66243000</v>
      </c>
      <c r="E295" s="31">
        <v>66690680</v>
      </c>
      <c r="F295" s="31">
        <v>27084000</v>
      </c>
      <c r="G295" s="36">
        <f t="shared" si="64"/>
        <v>0.40885829446130156</v>
      </c>
      <c r="H295" s="31">
        <v>21667000</v>
      </c>
      <c r="I295" s="36">
        <f t="shared" si="65"/>
        <v>0.32708361638210831</v>
      </c>
      <c r="J295" s="31">
        <v>16250000</v>
      </c>
      <c r="K295" s="36">
        <f t="shared" si="66"/>
        <v>0.24366223286372249</v>
      </c>
      <c r="L295" s="31">
        <v>0</v>
      </c>
      <c r="M295" s="36">
        <f t="shared" si="67"/>
        <v>0</v>
      </c>
      <c r="N295" s="31">
        <f t="shared" si="68"/>
        <v>65001000</v>
      </c>
      <c r="O295" s="36">
        <f t="shared" si="69"/>
        <v>0.97466392605383545</v>
      </c>
      <c r="P295" s="31">
        <v>13748000</v>
      </c>
      <c r="Q295" s="31">
        <v>62541000</v>
      </c>
      <c r="R295" s="31">
        <v>62541000</v>
      </c>
      <c r="S295" s="31">
        <v>58288000</v>
      </c>
      <c r="T295" s="36">
        <f t="shared" si="70"/>
        <v>0.93199661022369329</v>
      </c>
      <c r="U295" s="36">
        <f t="shared" si="71"/>
        <v>0.18199010765202206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142291000</v>
      </c>
      <c r="E296" s="31">
        <v>142291000</v>
      </c>
      <c r="F296" s="31">
        <v>0</v>
      </c>
      <c r="G296" s="36">
        <f t="shared" si="64"/>
        <v>0</v>
      </c>
      <c r="H296" s="31">
        <v>81741739</v>
      </c>
      <c r="I296" s="36">
        <f t="shared" si="65"/>
        <v>0.5744687928259693</v>
      </c>
      <c r="J296" s="31">
        <v>28025217</v>
      </c>
      <c r="K296" s="36">
        <f t="shared" si="66"/>
        <v>0.19695705982809875</v>
      </c>
      <c r="L296" s="31">
        <v>0</v>
      </c>
      <c r="M296" s="36">
        <f t="shared" si="67"/>
        <v>0</v>
      </c>
      <c r="N296" s="31">
        <f t="shared" si="68"/>
        <v>109766956</v>
      </c>
      <c r="O296" s="36">
        <f t="shared" si="69"/>
        <v>0.77142585265406804</v>
      </c>
      <c r="P296" s="31">
        <v>0</v>
      </c>
      <c r="Q296" s="31">
        <v>134246000</v>
      </c>
      <c r="R296" s="31">
        <v>134246000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100744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394674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608706000</v>
      </c>
      <c r="E298" s="32">
        <f>SUM(E293:E297)</f>
        <v>614754424</v>
      </c>
      <c r="F298" s="32">
        <f>SUM(F293:F297)</f>
        <v>176135898</v>
      </c>
      <c r="G298" s="37">
        <f t="shared" si="64"/>
        <v>0.28936119900247409</v>
      </c>
      <c r="H298" s="32">
        <f>SUM(H293:H297)</f>
        <v>237050184</v>
      </c>
      <c r="I298" s="37">
        <f t="shared" si="65"/>
        <v>0.38943296763955015</v>
      </c>
      <c r="J298" s="32">
        <f>SUM(J293:J297)</f>
        <v>156028303</v>
      </c>
      <c r="K298" s="37">
        <f t="shared" si="66"/>
        <v>0.25380590510398671</v>
      </c>
      <c r="L298" s="32">
        <f>SUM(L293:L297)</f>
        <v>0</v>
      </c>
      <c r="M298" s="37">
        <f t="shared" si="67"/>
        <v>0</v>
      </c>
      <c r="N298" s="32">
        <f t="shared" si="68"/>
        <v>569214385</v>
      </c>
      <c r="O298" s="37">
        <f t="shared" si="69"/>
        <v>0.92592157579983514</v>
      </c>
      <c r="P298" s="32">
        <f>SUM(P293:P297)</f>
        <v>113675959</v>
      </c>
      <c r="Q298" s="32">
        <f>SUM(Q293:Q297)</f>
        <v>563009000</v>
      </c>
      <c r="R298" s="32">
        <f>SUM(R293:R297)</f>
        <v>593159674</v>
      </c>
      <c r="S298" s="32">
        <f>SUM(S293:S297)</f>
        <v>415962751</v>
      </c>
      <c r="T298" s="37">
        <f t="shared" si="70"/>
        <v>0.70126606583845419</v>
      </c>
      <c r="U298" s="37">
        <f t="shared" si="71"/>
        <v>0.37257080892539474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890064312</v>
      </c>
      <c r="E299" s="32">
        <f>SUM(E263:E266,E268:E274,E276:E284,E286:E291,E293:E297)</f>
        <v>906521347</v>
      </c>
      <c r="F299" s="32">
        <f>SUM(F263:F266,F268:F274,F276:F284,F286:F291,F293:F297)</f>
        <v>338689677</v>
      </c>
      <c r="G299" s="37">
        <f t="shared" si="64"/>
        <v>0.38052270204942223</v>
      </c>
      <c r="H299" s="32">
        <f>SUM(H263:H266,H268:H274,H276:H284,H286:H291,H293:H297)</f>
        <v>335629623</v>
      </c>
      <c r="I299" s="37">
        <f t="shared" si="65"/>
        <v>0.37708468756131858</v>
      </c>
      <c r="J299" s="32">
        <f>SUM(J263:J266,J268:J274,J276:J284,J286:J291,J293:J297)</f>
        <v>244685329</v>
      </c>
      <c r="K299" s="37">
        <f t="shared" si="66"/>
        <v>0.26991678663690644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919004629</v>
      </c>
      <c r="O299" s="37">
        <f t="shared" si="69"/>
        <v>1.0137705328631383</v>
      </c>
      <c r="P299" s="32">
        <f>SUM(P263:P266,P268:P274,P276:P284,P286:P291,P293:P297)</f>
        <v>215604282</v>
      </c>
      <c r="Q299" s="32">
        <f>SUM(Q263:Q266,Q268:Q274,Q276:Q284,Q286:Q291,Q293:Q297)</f>
        <v>833972399</v>
      </c>
      <c r="R299" s="32">
        <f>SUM(R263:R266,R268:R274,R276:R284,R286:R291,R293:R297)</f>
        <v>862690753</v>
      </c>
      <c r="S299" s="32">
        <f>SUM(S263:S266,S268:S274,S276:S284,S286:S291,S293:S297)</f>
        <v>674240979</v>
      </c>
      <c r="T299" s="37">
        <f t="shared" si="70"/>
        <v>0.78155582015378344</v>
      </c>
      <c r="U299" s="37">
        <f t="shared" si="71"/>
        <v>0.13488158365982739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375944</v>
      </c>
      <c r="E302" s="31">
        <v>375944</v>
      </c>
      <c r="F302" s="31">
        <v>337349</v>
      </c>
      <c r="G302" s="36">
        <f t="shared" ref="G302:G339" si="72">IF(($D302     =0),0,($F302     /$D302     ))</f>
        <v>0.89733843338369546</v>
      </c>
      <c r="H302" s="31">
        <v>582419</v>
      </c>
      <c r="I302" s="36">
        <f t="shared" ref="I302:I339" si="73">IF(($D302     =0),0,($H302     /$D302     ))</f>
        <v>1.5492174366394995</v>
      </c>
      <c r="J302" s="31">
        <v>100188</v>
      </c>
      <c r="K302" s="36">
        <f t="shared" ref="K302:K339" si="74">IF(($E302     =0),0,($J302     /$E302     ))</f>
        <v>0.2664971378715979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1019956</v>
      </c>
      <c r="O302" s="36">
        <f t="shared" ref="O302:O339" si="77">IF(($E302     =0),0,($N302     /$E302     ))</f>
        <v>2.7130530078947928</v>
      </c>
      <c r="P302" s="31">
        <v>525787</v>
      </c>
      <c r="Q302" s="31">
        <v>354998</v>
      </c>
      <c r="R302" s="31">
        <v>354998</v>
      </c>
      <c r="S302" s="31">
        <v>1765066</v>
      </c>
      <c r="T302" s="36">
        <f t="shared" ref="T302:T339" si="78">IF(($R302     =0),0,($S302     /$R302     ))</f>
        <v>4.9720449129290873</v>
      </c>
      <c r="U302" s="36">
        <f t="shared" ref="U302:U339" si="79">IF(($P302     =0),0,(($J302     /$P302     )-1))</f>
        <v>-0.80945135577714933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375944</v>
      </c>
      <c r="E303" s="32">
        <f>E302</f>
        <v>375944</v>
      </c>
      <c r="F303" s="32">
        <f>F302</f>
        <v>337349</v>
      </c>
      <c r="G303" s="37">
        <f t="shared" si="72"/>
        <v>0.89733843338369546</v>
      </c>
      <c r="H303" s="32">
        <f>H302</f>
        <v>582419</v>
      </c>
      <c r="I303" s="37">
        <f t="shared" si="73"/>
        <v>1.5492174366394995</v>
      </c>
      <c r="J303" s="32">
        <f>J302</f>
        <v>100188</v>
      </c>
      <c r="K303" s="37">
        <f t="shared" si="74"/>
        <v>0.2664971378715979</v>
      </c>
      <c r="L303" s="32">
        <f>L302</f>
        <v>0</v>
      </c>
      <c r="M303" s="37">
        <f t="shared" si="75"/>
        <v>0</v>
      </c>
      <c r="N303" s="32">
        <f t="shared" si="76"/>
        <v>1019956</v>
      </c>
      <c r="O303" s="37">
        <f t="shared" si="77"/>
        <v>2.7130530078947928</v>
      </c>
      <c r="P303" s="32">
        <f>P302</f>
        <v>525787</v>
      </c>
      <c r="Q303" s="32">
        <f>Q302</f>
        <v>354998</v>
      </c>
      <c r="R303" s="32">
        <f>R302</f>
        <v>354998</v>
      </c>
      <c r="S303" s="32">
        <f>S302</f>
        <v>1765066</v>
      </c>
      <c r="T303" s="37">
        <f t="shared" si="78"/>
        <v>4.9720449129290873</v>
      </c>
      <c r="U303" s="37">
        <f t="shared" si="79"/>
        <v>-0.80945135577714933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700000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8800000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56582000</v>
      </c>
      <c r="E305" s="31">
        <v>54092000</v>
      </c>
      <c r="F305" s="31">
        <v>14847000</v>
      </c>
      <c r="G305" s="36">
        <f t="shared" si="72"/>
        <v>0.26239793573928105</v>
      </c>
      <c r="H305" s="31">
        <v>23848000</v>
      </c>
      <c r="I305" s="36">
        <f t="shared" si="73"/>
        <v>0.4214767947403768</v>
      </c>
      <c r="J305" s="31">
        <v>15397000</v>
      </c>
      <c r="K305" s="36">
        <f t="shared" si="74"/>
        <v>0.28464467943503663</v>
      </c>
      <c r="L305" s="31">
        <v>0</v>
      </c>
      <c r="M305" s="36">
        <f t="shared" si="75"/>
        <v>0</v>
      </c>
      <c r="N305" s="31">
        <f t="shared" si="76"/>
        <v>54092000</v>
      </c>
      <c r="O305" s="36">
        <f t="shared" si="77"/>
        <v>1</v>
      </c>
      <c r="P305" s="31">
        <v>4474825</v>
      </c>
      <c r="Q305" s="31">
        <v>53413000</v>
      </c>
      <c r="R305" s="31">
        <v>53738000</v>
      </c>
      <c r="S305" s="31">
        <v>53694825</v>
      </c>
      <c r="T305" s="36">
        <f t="shared" si="78"/>
        <v>0.99919656481447017</v>
      </c>
      <c r="U305" s="36">
        <f t="shared" si="79"/>
        <v>2.4408049476795184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68150000</v>
      </c>
      <c r="E306" s="31">
        <v>48747000</v>
      </c>
      <c r="F306" s="31">
        <v>28369348</v>
      </c>
      <c r="G306" s="36">
        <f t="shared" si="72"/>
        <v>0.4162780337490829</v>
      </c>
      <c r="H306" s="31">
        <v>22695348</v>
      </c>
      <c r="I306" s="36">
        <f t="shared" si="73"/>
        <v>0.33302051357300072</v>
      </c>
      <c r="J306" s="31">
        <v>17022174</v>
      </c>
      <c r="K306" s="36">
        <f t="shared" si="74"/>
        <v>0.34919428887931564</v>
      </c>
      <c r="L306" s="31">
        <v>0</v>
      </c>
      <c r="M306" s="36">
        <f t="shared" si="75"/>
        <v>0</v>
      </c>
      <c r="N306" s="31">
        <f t="shared" si="76"/>
        <v>68086870</v>
      </c>
      <c r="O306" s="36">
        <f t="shared" si="77"/>
        <v>1.3967396968018544</v>
      </c>
      <c r="P306" s="31">
        <v>15886000</v>
      </c>
      <c r="Q306" s="31">
        <v>63604000</v>
      </c>
      <c r="R306" s="31">
        <v>47162706</v>
      </c>
      <c r="S306" s="31">
        <v>63544390</v>
      </c>
      <c r="T306" s="36">
        <f t="shared" si="78"/>
        <v>1.3473440222026276</v>
      </c>
      <c r="U306" s="36">
        <f t="shared" si="79"/>
        <v>7.1520458265139197E-2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6207000</v>
      </c>
      <c r="E307" s="31">
        <v>6207000</v>
      </c>
      <c r="F307" s="31">
        <v>2586261</v>
      </c>
      <c r="G307" s="36">
        <f t="shared" si="72"/>
        <v>0.41666843885935234</v>
      </c>
      <c r="H307" s="31">
        <v>2069000</v>
      </c>
      <c r="I307" s="36">
        <f t="shared" si="73"/>
        <v>0.33333333333333331</v>
      </c>
      <c r="J307" s="31">
        <v>1551739</v>
      </c>
      <c r="K307" s="36">
        <f t="shared" si="74"/>
        <v>0.24999822780731432</v>
      </c>
      <c r="L307" s="31">
        <v>0</v>
      </c>
      <c r="M307" s="36">
        <f t="shared" si="75"/>
        <v>0</v>
      </c>
      <c r="N307" s="31">
        <f t="shared" si="76"/>
        <v>6207000</v>
      </c>
      <c r="O307" s="36">
        <f t="shared" si="77"/>
        <v>1</v>
      </c>
      <c r="P307" s="31">
        <v>1507227</v>
      </c>
      <c r="Q307" s="31">
        <v>6029000</v>
      </c>
      <c r="R307" s="31">
        <v>6029000</v>
      </c>
      <c r="S307" s="31">
        <v>6029001</v>
      </c>
      <c r="T307" s="36">
        <f t="shared" si="78"/>
        <v>1.000000165864986</v>
      </c>
      <c r="U307" s="36">
        <f t="shared" si="79"/>
        <v>2.9532379661457719E-2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351690</v>
      </c>
      <c r="E308" s="31">
        <v>402690</v>
      </c>
      <c r="F308" s="31">
        <v>21706</v>
      </c>
      <c r="G308" s="36">
        <f t="shared" si="72"/>
        <v>6.1719127640820041E-2</v>
      </c>
      <c r="H308" s="31">
        <v>8055</v>
      </c>
      <c r="I308" s="36">
        <f t="shared" si="73"/>
        <v>2.2903693593789985E-2</v>
      </c>
      <c r="J308" s="31">
        <v>399762</v>
      </c>
      <c r="K308" s="36">
        <f t="shared" si="74"/>
        <v>0.99272889815987486</v>
      </c>
      <c r="L308" s="31">
        <v>0</v>
      </c>
      <c r="M308" s="36">
        <f t="shared" si="75"/>
        <v>0</v>
      </c>
      <c r="N308" s="31">
        <f t="shared" si="76"/>
        <v>429523</v>
      </c>
      <c r="O308" s="36">
        <f t="shared" si="77"/>
        <v>1.0666343837691525</v>
      </c>
      <c r="P308" s="31">
        <v>25503</v>
      </c>
      <c r="Q308" s="31">
        <v>305379</v>
      </c>
      <c r="R308" s="31">
        <v>335379</v>
      </c>
      <c r="S308" s="31">
        <v>46446</v>
      </c>
      <c r="T308" s="36">
        <f t="shared" si="78"/>
        <v>0.13848809853926453</v>
      </c>
      <c r="U308" s="36">
        <f t="shared" si="79"/>
        <v>14.675097047406188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1622000</v>
      </c>
      <c r="E309" s="31">
        <v>1000000</v>
      </c>
      <c r="F309" s="31">
        <v>161305</v>
      </c>
      <c r="G309" s="36">
        <f t="shared" si="72"/>
        <v>9.9448212083847104E-2</v>
      </c>
      <c r="H309" s="31">
        <v>428899</v>
      </c>
      <c r="I309" s="36">
        <f t="shared" si="73"/>
        <v>0.2644260172626387</v>
      </c>
      <c r="J309" s="31">
        <v>374340</v>
      </c>
      <c r="K309" s="36">
        <f t="shared" si="74"/>
        <v>0.37434000000000001</v>
      </c>
      <c r="L309" s="31">
        <v>0</v>
      </c>
      <c r="M309" s="36">
        <f t="shared" si="75"/>
        <v>0</v>
      </c>
      <c r="N309" s="31">
        <f t="shared" si="76"/>
        <v>964544</v>
      </c>
      <c r="O309" s="36">
        <f t="shared" si="77"/>
        <v>0.96454399999999996</v>
      </c>
      <c r="P309" s="31">
        <v>489745</v>
      </c>
      <c r="Q309" s="31">
        <v>1560000</v>
      </c>
      <c r="R309" s="31">
        <v>2160000</v>
      </c>
      <c r="S309" s="31">
        <v>489745</v>
      </c>
      <c r="T309" s="36">
        <f t="shared" si="78"/>
        <v>0.22673379629629631</v>
      </c>
      <c r="U309" s="36">
        <f t="shared" si="79"/>
        <v>-0.23564303872423409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132912690</v>
      </c>
      <c r="E310" s="32">
        <f>SUM(E304:E309)</f>
        <v>111148690</v>
      </c>
      <c r="F310" s="32">
        <f>SUM(F304:F309)</f>
        <v>45985620</v>
      </c>
      <c r="G310" s="37">
        <f t="shared" si="72"/>
        <v>0.345983667925162</v>
      </c>
      <c r="H310" s="32">
        <f>SUM(H304:H309)</f>
        <v>49049302</v>
      </c>
      <c r="I310" s="37">
        <f t="shared" si="73"/>
        <v>0.36903400269756031</v>
      </c>
      <c r="J310" s="32">
        <f>SUM(J304:J309)</f>
        <v>34745015</v>
      </c>
      <c r="K310" s="37">
        <f t="shared" si="74"/>
        <v>0.31259941075328912</v>
      </c>
      <c r="L310" s="32">
        <f>SUM(L304:L309)</f>
        <v>0</v>
      </c>
      <c r="M310" s="37">
        <f t="shared" si="75"/>
        <v>0</v>
      </c>
      <c r="N310" s="32">
        <f t="shared" si="76"/>
        <v>129779937</v>
      </c>
      <c r="O310" s="37">
        <f t="shared" si="77"/>
        <v>1.1676245307074695</v>
      </c>
      <c r="P310" s="32">
        <f>SUM(P304:P309)</f>
        <v>22383300</v>
      </c>
      <c r="Q310" s="32">
        <f>SUM(Q304:Q309)</f>
        <v>124911379</v>
      </c>
      <c r="R310" s="32">
        <f>SUM(R304:R309)</f>
        <v>118225085</v>
      </c>
      <c r="S310" s="32">
        <f>SUM(S304:S309)</f>
        <v>123804407</v>
      </c>
      <c r="T310" s="37">
        <f t="shared" si="78"/>
        <v>1.0471923703840009</v>
      </c>
      <c r="U310" s="37">
        <f t="shared" si="79"/>
        <v>0.55227401678930277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31000</v>
      </c>
      <c r="E311" s="31">
        <v>31000</v>
      </c>
      <c r="F311" s="31">
        <v>8100</v>
      </c>
      <c r="G311" s="36">
        <f t="shared" si="72"/>
        <v>0.26129032258064516</v>
      </c>
      <c r="H311" s="31">
        <v>8100</v>
      </c>
      <c r="I311" s="36">
        <f t="shared" si="73"/>
        <v>0.26129032258064516</v>
      </c>
      <c r="J311" s="31">
        <v>8100</v>
      </c>
      <c r="K311" s="36">
        <f t="shared" si="74"/>
        <v>0.26129032258064516</v>
      </c>
      <c r="L311" s="31">
        <v>0</v>
      </c>
      <c r="M311" s="36">
        <f t="shared" si="75"/>
        <v>0</v>
      </c>
      <c r="N311" s="31">
        <f t="shared" si="76"/>
        <v>24300</v>
      </c>
      <c r="O311" s="36">
        <f t="shared" si="77"/>
        <v>0.78387096774193543</v>
      </c>
      <c r="P311" s="31">
        <v>6000</v>
      </c>
      <c r="Q311" s="31">
        <v>31000</v>
      </c>
      <c r="R311" s="31">
        <v>31000</v>
      </c>
      <c r="S311" s="31">
        <v>19700</v>
      </c>
      <c r="T311" s="36">
        <f t="shared" si="78"/>
        <v>0.63548387096774195</v>
      </c>
      <c r="U311" s="36">
        <f t="shared" si="79"/>
        <v>0.35000000000000009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15954994</v>
      </c>
      <c r="E312" s="31">
        <v>18919994</v>
      </c>
      <c r="F312" s="31">
        <v>449480</v>
      </c>
      <c r="G312" s="36">
        <f t="shared" si="72"/>
        <v>2.8171743593259892E-2</v>
      </c>
      <c r="H312" s="31">
        <v>794366</v>
      </c>
      <c r="I312" s="36">
        <f t="shared" si="73"/>
        <v>4.9787922201663004E-2</v>
      </c>
      <c r="J312" s="31">
        <v>612823</v>
      </c>
      <c r="K312" s="36">
        <f t="shared" si="74"/>
        <v>3.2390232259058856E-2</v>
      </c>
      <c r="L312" s="31">
        <v>0</v>
      </c>
      <c r="M312" s="36">
        <f t="shared" si="75"/>
        <v>0</v>
      </c>
      <c r="N312" s="31">
        <f t="shared" si="76"/>
        <v>1856669</v>
      </c>
      <c r="O312" s="36">
        <f t="shared" si="77"/>
        <v>9.8132642113945706E-2</v>
      </c>
      <c r="P312" s="31">
        <v>441211</v>
      </c>
      <c r="Q312" s="31">
        <v>1984198</v>
      </c>
      <c r="R312" s="31">
        <v>15880673</v>
      </c>
      <c r="S312" s="31">
        <v>1372918</v>
      </c>
      <c r="T312" s="36">
        <f t="shared" si="78"/>
        <v>8.6452129579143153E-2</v>
      </c>
      <c r="U312" s="36">
        <f t="shared" si="79"/>
        <v>0.38895675765110127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986616</v>
      </c>
      <c r="E313" s="31">
        <v>986616</v>
      </c>
      <c r="F313" s="31">
        <v>86585</v>
      </c>
      <c r="G313" s="36">
        <f t="shared" si="72"/>
        <v>8.7759574140293686E-2</v>
      </c>
      <c r="H313" s="31">
        <v>256771</v>
      </c>
      <c r="I313" s="36">
        <f t="shared" si="73"/>
        <v>0.26025424278544035</v>
      </c>
      <c r="J313" s="31">
        <v>370946</v>
      </c>
      <c r="K313" s="36">
        <f t="shared" si="74"/>
        <v>0.37597809076682315</v>
      </c>
      <c r="L313" s="31">
        <v>0</v>
      </c>
      <c r="M313" s="36">
        <f t="shared" si="75"/>
        <v>0</v>
      </c>
      <c r="N313" s="31">
        <f t="shared" si="76"/>
        <v>714302</v>
      </c>
      <c r="O313" s="36">
        <f t="shared" si="77"/>
        <v>0.72399190769255717</v>
      </c>
      <c r="P313" s="31">
        <v>241100</v>
      </c>
      <c r="Q313" s="31">
        <v>1204546</v>
      </c>
      <c r="R313" s="31">
        <v>976077</v>
      </c>
      <c r="S313" s="31">
        <v>613227</v>
      </c>
      <c r="T313" s="36">
        <f t="shared" si="78"/>
        <v>0.62825678711822941</v>
      </c>
      <c r="U313" s="36">
        <f t="shared" si="79"/>
        <v>0.53855661551223566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1209600</v>
      </c>
      <c r="E314" s="31">
        <v>1209600</v>
      </c>
      <c r="F314" s="31">
        <v>311620</v>
      </c>
      <c r="G314" s="36">
        <f t="shared" si="72"/>
        <v>0.25762235449735449</v>
      </c>
      <c r="H314" s="31">
        <v>350195</v>
      </c>
      <c r="I314" s="36">
        <f t="shared" si="73"/>
        <v>0.28951306216931216</v>
      </c>
      <c r="J314" s="31">
        <v>244766</v>
      </c>
      <c r="K314" s="36">
        <f t="shared" si="74"/>
        <v>0.20235284391534392</v>
      </c>
      <c r="L314" s="31">
        <v>0</v>
      </c>
      <c r="M314" s="36">
        <f t="shared" si="75"/>
        <v>0</v>
      </c>
      <c r="N314" s="31">
        <f t="shared" si="76"/>
        <v>906581</v>
      </c>
      <c r="O314" s="36">
        <f t="shared" si="77"/>
        <v>0.74948826058201057</v>
      </c>
      <c r="P314" s="31">
        <v>266107</v>
      </c>
      <c r="Q314" s="31">
        <v>104900</v>
      </c>
      <c r="R314" s="31">
        <v>1106100</v>
      </c>
      <c r="S314" s="31">
        <v>868298</v>
      </c>
      <c r="T314" s="36">
        <f t="shared" si="78"/>
        <v>0.78500858873519574</v>
      </c>
      <c r="U314" s="36">
        <f t="shared" si="79"/>
        <v>-8.0197063587203687E-2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7483107</v>
      </c>
      <c r="E315" s="31">
        <v>5308223</v>
      </c>
      <c r="F315" s="31">
        <v>2442304</v>
      </c>
      <c r="G315" s="36">
        <f t="shared" si="72"/>
        <v>0.32637566187413863</v>
      </c>
      <c r="H315" s="31">
        <v>2015374</v>
      </c>
      <c r="I315" s="36">
        <f t="shared" si="73"/>
        <v>0.26932315681173608</v>
      </c>
      <c r="J315" s="31">
        <v>1527007</v>
      </c>
      <c r="K315" s="36">
        <f t="shared" si="74"/>
        <v>0.28766820836276097</v>
      </c>
      <c r="L315" s="31">
        <v>0</v>
      </c>
      <c r="M315" s="36">
        <f t="shared" si="75"/>
        <v>0</v>
      </c>
      <c r="N315" s="31">
        <f t="shared" si="76"/>
        <v>5984685</v>
      </c>
      <c r="O315" s="36">
        <f t="shared" si="77"/>
        <v>1.1274366205036979</v>
      </c>
      <c r="P315" s="31">
        <v>3775588</v>
      </c>
      <c r="Q315" s="31">
        <v>15363814</v>
      </c>
      <c r="R315" s="31">
        <v>15342118</v>
      </c>
      <c r="S315" s="31">
        <v>13632622</v>
      </c>
      <c r="T315" s="36">
        <f t="shared" si="78"/>
        <v>0.88857496728939256</v>
      </c>
      <c r="U315" s="36">
        <f t="shared" si="79"/>
        <v>-0.59555783099215276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109085348</v>
      </c>
      <c r="E316" s="31">
        <v>101885348</v>
      </c>
      <c r="F316" s="31">
        <v>14200052</v>
      </c>
      <c r="G316" s="36">
        <f t="shared" si="72"/>
        <v>0.13017377915868225</v>
      </c>
      <c r="H316" s="31">
        <v>36449250</v>
      </c>
      <c r="I316" s="36">
        <f t="shared" si="73"/>
        <v>0.3341351580965759</v>
      </c>
      <c r="J316" s="31">
        <v>25739025</v>
      </c>
      <c r="K316" s="36">
        <f t="shared" si="74"/>
        <v>0.25262734539612114</v>
      </c>
      <c r="L316" s="31">
        <v>0</v>
      </c>
      <c r="M316" s="36">
        <f t="shared" si="75"/>
        <v>0</v>
      </c>
      <c r="N316" s="31">
        <f t="shared" si="76"/>
        <v>76388327</v>
      </c>
      <c r="O316" s="36">
        <f t="shared" si="77"/>
        <v>0.74974791272244568</v>
      </c>
      <c r="P316" s="31">
        <v>17569727</v>
      </c>
      <c r="Q316" s="31">
        <v>78225053</v>
      </c>
      <c r="R316" s="31">
        <v>100883534</v>
      </c>
      <c r="S316" s="31">
        <v>32849205</v>
      </c>
      <c r="T316" s="36">
        <f t="shared" si="78"/>
        <v>0.32561512962065742</v>
      </c>
      <c r="U316" s="36">
        <f t="shared" si="79"/>
        <v>0.46496442431917129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134750665</v>
      </c>
      <c r="E317" s="32">
        <f>SUM(E311:E316)</f>
        <v>128340781</v>
      </c>
      <c r="F317" s="32">
        <f>SUM(F311:F316)</f>
        <v>17498141</v>
      </c>
      <c r="G317" s="37">
        <f t="shared" si="72"/>
        <v>0.12985569310548487</v>
      </c>
      <c r="H317" s="32">
        <f>SUM(H311:H316)</f>
        <v>39874056</v>
      </c>
      <c r="I317" s="37">
        <f t="shared" si="73"/>
        <v>0.29590990144649748</v>
      </c>
      <c r="J317" s="32">
        <f>SUM(J311:J316)</f>
        <v>28502667</v>
      </c>
      <c r="K317" s="37">
        <f t="shared" si="74"/>
        <v>0.22208581541980799</v>
      </c>
      <c r="L317" s="32">
        <f>SUM(L311:L316)</f>
        <v>0</v>
      </c>
      <c r="M317" s="37">
        <f t="shared" si="75"/>
        <v>0</v>
      </c>
      <c r="N317" s="32">
        <f t="shared" si="76"/>
        <v>85874864</v>
      </c>
      <c r="O317" s="37">
        <f t="shared" si="77"/>
        <v>0.66911595309677907</v>
      </c>
      <c r="P317" s="32">
        <f>SUM(P311:P316)</f>
        <v>22299733</v>
      </c>
      <c r="Q317" s="32">
        <f>SUM(Q311:Q316)</f>
        <v>96913511</v>
      </c>
      <c r="R317" s="32">
        <f>SUM(R311:R316)</f>
        <v>134219502</v>
      </c>
      <c r="S317" s="32">
        <f>SUM(S311:S316)</f>
        <v>49355970</v>
      </c>
      <c r="T317" s="37">
        <f t="shared" si="78"/>
        <v>0.36772577207148333</v>
      </c>
      <c r="U317" s="37">
        <f t="shared" si="79"/>
        <v>0.27816180579381822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559845</v>
      </c>
      <c r="E318" s="31">
        <v>603928</v>
      </c>
      <c r="F318" s="31">
        <v>0</v>
      </c>
      <c r="G318" s="36">
        <f t="shared" si="72"/>
        <v>0</v>
      </c>
      <c r="H318" s="31">
        <v>32010</v>
      </c>
      <c r="I318" s="36">
        <f t="shared" si="73"/>
        <v>5.7176539935160628E-2</v>
      </c>
      <c r="J318" s="31">
        <v>13297</v>
      </c>
      <c r="K318" s="36">
        <f t="shared" si="74"/>
        <v>2.201752526791273E-2</v>
      </c>
      <c r="L318" s="31">
        <v>0</v>
      </c>
      <c r="M318" s="36">
        <f t="shared" si="75"/>
        <v>0</v>
      </c>
      <c r="N318" s="31">
        <f t="shared" si="76"/>
        <v>45307</v>
      </c>
      <c r="O318" s="36">
        <f t="shared" si="77"/>
        <v>7.502053224887735E-2</v>
      </c>
      <c r="P318" s="31">
        <v>59718</v>
      </c>
      <c r="Q318" s="31">
        <v>1093000</v>
      </c>
      <c r="R318" s="31">
        <v>588659</v>
      </c>
      <c r="S318" s="31">
        <v>469776</v>
      </c>
      <c r="T318" s="36">
        <f t="shared" si="78"/>
        <v>0.79804436864126771</v>
      </c>
      <c r="U318" s="36">
        <f t="shared" si="79"/>
        <v>-0.77733681637027363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91904901</v>
      </c>
      <c r="E319" s="31">
        <v>77624671</v>
      </c>
      <c r="F319" s="31">
        <v>38254938</v>
      </c>
      <c r="G319" s="36">
        <f t="shared" si="72"/>
        <v>0.41624480940358122</v>
      </c>
      <c r="H319" s="31">
        <v>30592874</v>
      </c>
      <c r="I319" s="36">
        <f t="shared" si="73"/>
        <v>0.33287532729076114</v>
      </c>
      <c r="J319" s="31">
        <v>8692564</v>
      </c>
      <c r="K319" s="36">
        <f t="shared" si="74"/>
        <v>0.11198197542119051</v>
      </c>
      <c r="L319" s="31">
        <v>0</v>
      </c>
      <c r="M319" s="36">
        <f t="shared" si="75"/>
        <v>0</v>
      </c>
      <c r="N319" s="31">
        <f t="shared" si="76"/>
        <v>77540376</v>
      </c>
      <c r="O319" s="36">
        <f t="shared" si="77"/>
        <v>0.99891406947154726</v>
      </c>
      <c r="P319" s="31">
        <v>45723724</v>
      </c>
      <c r="Q319" s="31">
        <v>52832346</v>
      </c>
      <c r="R319" s="31">
        <v>85529418</v>
      </c>
      <c r="S319" s="31">
        <v>85262179</v>
      </c>
      <c r="T319" s="36">
        <f t="shared" si="78"/>
        <v>0.99687547271746901</v>
      </c>
      <c r="U319" s="36">
        <f t="shared" si="79"/>
        <v>-0.80988941320702579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43073000</v>
      </c>
      <c r="E320" s="31">
        <v>43073000</v>
      </c>
      <c r="F320" s="31">
        <v>17947000</v>
      </c>
      <c r="G320" s="36">
        <f t="shared" si="72"/>
        <v>0.41666473196666126</v>
      </c>
      <c r="H320" s="31">
        <v>14165000</v>
      </c>
      <c r="I320" s="36">
        <f t="shared" si="73"/>
        <v>0.32886030692080886</v>
      </c>
      <c r="J320" s="31">
        <v>10768000</v>
      </c>
      <c r="K320" s="36">
        <f t="shared" si="74"/>
        <v>0.24999419589998376</v>
      </c>
      <c r="L320" s="31">
        <v>0</v>
      </c>
      <c r="M320" s="36">
        <f t="shared" si="75"/>
        <v>0</v>
      </c>
      <c r="N320" s="31">
        <f t="shared" si="76"/>
        <v>42880000</v>
      </c>
      <c r="O320" s="36">
        <f t="shared" si="77"/>
        <v>0.99551923478745385</v>
      </c>
      <c r="P320" s="31">
        <v>10095000</v>
      </c>
      <c r="Q320" s="31">
        <v>40380000</v>
      </c>
      <c r="R320" s="31">
        <v>40380000</v>
      </c>
      <c r="S320" s="31">
        <v>40010000</v>
      </c>
      <c r="T320" s="36">
        <f t="shared" si="78"/>
        <v>0.99083704804358597</v>
      </c>
      <c r="U320" s="36">
        <f t="shared" si="79"/>
        <v>6.6666666666666652E-2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23354216</v>
      </c>
      <c r="E321" s="31">
        <v>23701312</v>
      </c>
      <c r="F321" s="31">
        <v>14504444</v>
      </c>
      <c r="G321" s="36">
        <f t="shared" si="72"/>
        <v>0.62106319475678395</v>
      </c>
      <c r="H321" s="31">
        <v>9220194</v>
      </c>
      <c r="I321" s="36">
        <f t="shared" si="73"/>
        <v>0.39479783864292428</v>
      </c>
      <c r="J321" s="31">
        <v>5246787</v>
      </c>
      <c r="K321" s="36">
        <f t="shared" si="74"/>
        <v>0.2213711629128379</v>
      </c>
      <c r="L321" s="31">
        <v>0</v>
      </c>
      <c r="M321" s="36">
        <f t="shared" si="75"/>
        <v>0</v>
      </c>
      <c r="N321" s="31">
        <f t="shared" si="76"/>
        <v>28971425</v>
      </c>
      <c r="O321" s="36">
        <f t="shared" si="77"/>
        <v>1.2223553278400792</v>
      </c>
      <c r="P321" s="31">
        <v>4176764</v>
      </c>
      <c r="Q321" s="31">
        <v>27330803</v>
      </c>
      <c r="R321" s="31">
        <v>25158366</v>
      </c>
      <c r="S321" s="31">
        <v>29481116</v>
      </c>
      <c r="T321" s="36">
        <f t="shared" si="78"/>
        <v>1.1718215721959049</v>
      </c>
      <c r="U321" s="36">
        <f t="shared" si="79"/>
        <v>0.25618469226415463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41548117</v>
      </c>
      <c r="E322" s="31">
        <v>42938094</v>
      </c>
      <c r="F322" s="31">
        <v>11464457</v>
      </c>
      <c r="G322" s="36">
        <f t="shared" si="72"/>
        <v>0.27593204765453028</v>
      </c>
      <c r="H322" s="31">
        <v>3458967</v>
      </c>
      <c r="I322" s="36">
        <f t="shared" si="73"/>
        <v>8.3252076141019815E-2</v>
      </c>
      <c r="J322" s="31">
        <v>3458967</v>
      </c>
      <c r="K322" s="36">
        <f t="shared" si="74"/>
        <v>8.0557068974696458E-2</v>
      </c>
      <c r="L322" s="31">
        <v>0</v>
      </c>
      <c r="M322" s="36">
        <f t="shared" si="75"/>
        <v>0</v>
      </c>
      <c r="N322" s="31">
        <f t="shared" si="76"/>
        <v>18382391</v>
      </c>
      <c r="O322" s="36">
        <f t="shared" si="77"/>
        <v>0.42811380961623496</v>
      </c>
      <c r="P322" s="31">
        <v>3663833</v>
      </c>
      <c r="Q322" s="31">
        <v>15269565</v>
      </c>
      <c r="R322" s="31">
        <v>13495149</v>
      </c>
      <c r="S322" s="31">
        <v>10175935</v>
      </c>
      <c r="T322" s="36">
        <f t="shared" si="78"/>
        <v>0.75404391607680654</v>
      </c>
      <c r="U322" s="36">
        <f t="shared" si="79"/>
        <v>-5.5915758169108654E-2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200440079</v>
      </c>
      <c r="E323" s="32">
        <f>SUM(E318:E322)</f>
        <v>187941005</v>
      </c>
      <c r="F323" s="32">
        <f>SUM(F318:F322)</f>
        <v>82170839</v>
      </c>
      <c r="G323" s="37">
        <f t="shared" si="72"/>
        <v>0.40995213836450345</v>
      </c>
      <c r="H323" s="32">
        <f>SUM(H318:H322)</f>
        <v>57469045</v>
      </c>
      <c r="I323" s="37">
        <f t="shared" si="73"/>
        <v>0.28671434019939696</v>
      </c>
      <c r="J323" s="32">
        <f>SUM(J318:J322)</f>
        <v>28179615</v>
      </c>
      <c r="K323" s="37">
        <f t="shared" si="74"/>
        <v>0.14993862036653471</v>
      </c>
      <c r="L323" s="32">
        <f>SUM(L318:L322)</f>
        <v>0</v>
      </c>
      <c r="M323" s="37">
        <f t="shared" si="75"/>
        <v>0</v>
      </c>
      <c r="N323" s="32">
        <f t="shared" si="76"/>
        <v>167819499</v>
      </c>
      <c r="O323" s="37">
        <f t="shared" si="77"/>
        <v>0.89293711609129689</v>
      </c>
      <c r="P323" s="32">
        <f>SUM(P318:P322)</f>
        <v>63719039</v>
      </c>
      <c r="Q323" s="32">
        <f>SUM(Q318:Q322)</f>
        <v>136905714</v>
      </c>
      <c r="R323" s="32">
        <f>SUM(R318:R322)</f>
        <v>165151592</v>
      </c>
      <c r="S323" s="32">
        <f>SUM(S318:S322)</f>
        <v>165399006</v>
      </c>
      <c r="T323" s="37">
        <f t="shared" si="78"/>
        <v>1.0014981024221674</v>
      </c>
      <c r="U323" s="37">
        <f t="shared" si="79"/>
        <v>-0.55775204017122726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13602730</v>
      </c>
      <c r="E324" s="31">
        <v>13602730</v>
      </c>
      <c r="F324" s="31">
        <v>0</v>
      </c>
      <c r="G324" s="36">
        <f t="shared" si="72"/>
        <v>0</v>
      </c>
      <c r="H324" s="31">
        <v>12054606</v>
      </c>
      <c r="I324" s="36">
        <f t="shared" si="73"/>
        <v>0.88619019858513692</v>
      </c>
      <c r="J324" s="31">
        <v>9372100</v>
      </c>
      <c r="K324" s="36">
        <f t="shared" si="74"/>
        <v>0.68898669605292462</v>
      </c>
      <c r="L324" s="31">
        <v>0</v>
      </c>
      <c r="M324" s="36">
        <f t="shared" si="75"/>
        <v>0</v>
      </c>
      <c r="N324" s="31">
        <f t="shared" si="76"/>
        <v>21426706</v>
      </c>
      <c r="O324" s="36">
        <f t="shared" si="77"/>
        <v>1.5751768946380615</v>
      </c>
      <c r="P324" s="31">
        <v>8837000</v>
      </c>
      <c r="Q324" s="31">
        <v>12961190</v>
      </c>
      <c r="R324" s="31">
        <v>12961190</v>
      </c>
      <c r="S324" s="31">
        <v>35388811</v>
      </c>
      <c r="T324" s="36">
        <f t="shared" si="78"/>
        <v>2.7303674276821805</v>
      </c>
      <c r="U324" s="36">
        <f t="shared" si="79"/>
        <v>6.0552223605295996E-2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21008588</v>
      </c>
      <c r="E325" s="31">
        <v>21008588</v>
      </c>
      <c r="F325" s="31">
        <v>19780682</v>
      </c>
      <c r="G325" s="36">
        <f t="shared" si="72"/>
        <v>0.94155218808612939</v>
      </c>
      <c r="H325" s="31">
        <v>104402</v>
      </c>
      <c r="I325" s="36">
        <f t="shared" si="73"/>
        <v>4.9694915241328928E-3</v>
      </c>
      <c r="J325" s="31">
        <v>14671</v>
      </c>
      <c r="K325" s="36">
        <f t="shared" si="74"/>
        <v>6.9833346248686487E-4</v>
      </c>
      <c r="L325" s="31">
        <v>0</v>
      </c>
      <c r="M325" s="36">
        <f t="shared" si="75"/>
        <v>0</v>
      </c>
      <c r="N325" s="31">
        <f t="shared" si="76"/>
        <v>19899755</v>
      </c>
      <c r="O325" s="36">
        <f t="shared" si="77"/>
        <v>0.94722001307274906</v>
      </c>
      <c r="P325" s="31">
        <v>42258</v>
      </c>
      <c r="Q325" s="31">
        <v>17642054</v>
      </c>
      <c r="R325" s="31">
        <v>17576054</v>
      </c>
      <c r="S325" s="31">
        <v>16781766</v>
      </c>
      <c r="T325" s="36">
        <f t="shared" si="78"/>
        <v>0.95480851390192589</v>
      </c>
      <c r="U325" s="36">
        <f t="shared" si="79"/>
        <v>-0.6528231340811208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41916645</v>
      </c>
      <c r="E326" s="31">
        <v>30251088</v>
      </c>
      <c r="F326" s="31">
        <v>-62450517</v>
      </c>
      <c r="G326" s="36">
        <f t="shared" si="72"/>
        <v>-1.4898739390998492</v>
      </c>
      <c r="H326" s="31">
        <v>51549229</v>
      </c>
      <c r="I326" s="36">
        <f t="shared" si="73"/>
        <v>1.2298033156040995</v>
      </c>
      <c r="J326" s="31">
        <v>41149294</v>
      </c>
      <c r="K326" s="36">
        <f t="shared" si="74"/>
        <v>1.3602583153372865</v>
      </c>
      <c r="L326" s="31">
        <v>0</v>
      </c>
      <c r="M326" s="36">
        <f t="shared" si="75"/>
        <v>0</v>
      </c>
      <c r="N326" s="31">
        <f t="shared" si="76"/>
        <v>30248006</v>
      </c>
      <c r="O326" s="36">
        <f t="shared" si="77"/>
        <v>0.99989811936681416</v>
      </c>
      <c r="P326" s="31">
        <v>43396302</v>
      </c>
      <c r="Q326" s="31">
        <v>34514873</v>
      </c>
      <c r="R326" s="31">
        <v>36957406</v>
      </c>
      <c r="S326" s="31">
        <v>160189635</v>
      </c>
      <c r="T326" s="36">
        <f t="shared" si="78"/>
        <v>4.3344393543204847</v>
      </c>
      <c r="U326" s="36">
        <f t="shared" si="79"/>
        <v>-5.1778789814855619E-2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4450</v>
      </c>
      <c r="E327" s="31">
        <v>4450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4240</v>
      </c>
      <c r="R327" s="31">
        <v>4240</v>
      </c>
      <c r="S327" s="31">
        <v>4690</v>
      </c>
      <c r="T327" s="36">
        <f t="shared" si="78"/>
        <v>1.1061320754716981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115935400</v>
      </c>
      <c r="E328" s="31">
        <v>119884600</v>
      </c>
      <c r="F328" s="31">
        <v>54012048</v>
      </c>
      <c r="G328" s="36">
        <f t="shared" si="72"/>
        <v>0.46588055072048745</v>
      </c>
      <c r="H328" s="31">
        <v>49950916</v>
      </c>
      <c r="I328" s="36">
        <f t="shared" si="73"/>
        <v>0.43085128442218684</v>
      </c>
      <c r="J328" s="31">
        <v>39378868</v>
      </c>
      <c r="K328" s="36">
        <f t="shared" si="74"/>
        <v>0.32847311497890469</v>
      </c>
      <c r="L328" s="31">
        <v>0</v>
      </c>
      <c r="M328" s="36">
        <f t="shared" si="75"/>
        <v>0</v>
      </c>
      <c r="N328" s="31">
        <f t="shared" si="76"/>
        <v>143341832</v>
      </c>
      <c r="O328" s="36">
        <f t="shared" si="77"/>
        <v>1.1956650979358483</v>
      </c>
      <c r="P328" s="31">
        <v>36425485</v>
      </c>
      <c r="Q328" s="31">
        <v>100172400</v>
      </c>
      <c r="R328" s="31">
        <v>108309200</v>
      </c>
      <c r="S328" s="31">
        <v>129919701</v>
      </c>
      <c r="T328" s="36">
        <f t="shared" si="78"/>
        <v>1.1995259959449429</v>
      </c>
      <c r="U328" s="36">
        <f t="shared" si="79"/>
        <v>8.1080128377151395E-2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69659839</v>
      </c>
      <c r="E329" s="31">
        <v>69566925</v>
      </c>
      <c r="F329" s="31">
        <v>13321814</v>
      </c>
      <c r="G329" s="36">
        <f t="shared" si="72"/>
        <v>0.19124095305474365</v>
      </c>
      <c r="H329" s="31">
        <v>412467</v>
      </c>
      <c r="I329" s="36">
        <f t="shared" si="73"/>
        <v>5.9211592493057588E-3</v>
      </c>
      <c r="J329" s="31">
        <v>13533316</v>
      </c>
      <c r="K329" s="36">
        <f t="shared" si="74"/>
        <v>0.19453664223336017</v>
      </c>
      <c r="L329" s="31">
        <v>0</v>
      </c>
      <c r="M329" s="36">
        <f t="shared" si="75"/>
        <v>0</v>
      </c>
      <c r="N329" s="31">
        <f t="shared" si="76"/>
        <v>27267597</v>
      </c>
      <c r="O329" s="36">
        <f t="shared" si="77"/>
        <v>0.39196208543068417</v>
      </c>
      <c r="P329" s="31">
        <v>36470209</v>
      </c>
      <c r="Q329" s="31">
        <v>64999328</v>
      </c>
      <c r="R329" s="31">
        <v>65066718</v>
      </c>
      <c r="S329" s="31">
        <v>100642157</v>
      </c>
      <c r="T329" s="36">
        <f t="shared" si="78"/>
        <v>1.5467532418032826</v>
      </c>
      <c r="U329" s="36">
        <f t="shared" si="79"/>
        <v>-0.62892134783214426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5835000</v>
      </c>
      <c r="E330" s="31">
        <v>17435000</v>
      </c>
      <c r="F330" s="31">
        <v>2014574</v>
      </c>
      <c r="G330" s="36">
        <f t="shared" si="72"/>
        <v>0.34525689802913451</v>
      </c>
      <c r="H330" s="31">
        <v>1611667</v>
      </c>
      <c r="I330" s="36">
        <f t="shared" si="73"/>
        <v>0.2762068551842331</v>
      </c>
      <c r="J330" s="31">
        <v>1208759</v>
      </c>
      <c r="K330" s="36">
        <f t="shared" si="74"/>
        <v>6.9329452251218809E-2</v>
      </c>
      <c r="L330" s="31">
        <v>0</v>
      </c>
      <c r="M330" s="36">
        <f t="shared" si="75"/>
        <v>0</v>
      </c>
      <c r="N330" s="31">
        <f t="shared" si="76"/>
        <v>4835000</v>
      </c>
      <c r="O330" s="36">
        <f t="shared" si="77"/>
        <v>0.27731574419271582</v>
      </c>
      <c r="P330" s="31">
        <v>1280167</v>
      </c>
      <c r="Q330" s="31">
        <v>5280240</v>
      </c>
      <c r="R330" s="31">
        <v>5280240</v>
      </c>
      <c r="S330" s="31">
        <v>4734765</v>
      </c>
      <c r="T330" s="36">
        <f t="shared" si="78"/>
        <v>0.89669503658924599</v>
      </c>
      <c r="U330" s="36">
        <f t="shared" si="79"/>
        <v>-5.578022242410563E-2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249117202</v>
      </c>
      <c r="E331" s="31">
        <v>224251809</v>
      </c>
      <c r="F331" s="31">
        <v>83522150</v>
      </c>
      <c r="G331" s="36">
        <f t="shared" si="72"/>
        <v>0.33527251161082006</v>
      </c>
      <c r="H331" s="31">
        <v>73357979</v>
      </c>
      <c r="I331" s="36">
        <f t="shared" si="73"/>
        <v>0.29447175229593336</v>
      </c>
      <c r="J331" s="31">
        <v>55343306</v>
      </c>
      <c r="K331" s="36">
        <f t="shared" si="74"/>
        <v>0.24679090102680062</v>
      </c>
      <c r="L331" s="31">
        <v>0</v>
      </c>
      <c r="M331" s="36">
        <f t="shared" si="75"/>
        <v>0</v>
      </c>
      <c r="N331" s="31">
        <f t="shared" si="76"/>
        <v>212223435</v>
      </c>
      <c r="O331" s="36">
        <f t="shared" si="77"/>
        <v>0.94636219857651183</v>
      </c>
      <c r="P331" s="31">
        <v>60172263</v>
      </c>
      <c r="Q331" s="31">
        <v>266479258</v>
      </c>
      <c r="R331" s="31">
        <v>243579234</v>
      </c>
      <c r="S331" s="31">
        <v>214252251</v>
      </c>
      <c r="T331" s="36">
        <f t="shared" si="78"/>
        <v>0.87959982253659608</v>
      </c>
      <c r="U331" s="36">
        <f t="shared" si="79"/>
        <v>-8.0252208563271088E-2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517079854</v>
      </c>
      <c r="E332" s="32">
        <f>SUM(E324:E331)</f>
        <v>496005190</v>
      </c>
      <c r="F332" s="32">
        <f>SUM(F324:F331)</f>
        <v>110200751</v>
      </c>
      <c r="G332" s="37">
        <f t="shared" si="72"/>
        <v>0.21312133928157256</v>
      </c>
      <c r="H332" s="32">
        <f>SUM(H324:H331)</f>
        <v>189041266</v>
      </c>
      <c r="I332" s="37">
        <f t="shared" si="73"/>
        <v>0.36559394944054424</v>
      </c>
      <c r="J332" s="32">
        <f>SUM(J324:J331)</f>
        <v>160000314</v>
      </c>
      <c r="K332" s="37">
        <f t="shared" si="74"/>
        <v>0.32257790286428251</v>
      </c>
      <c r="L332" s="32">
        <f>SUM(L324:L331)</f>
        <v>0</v>
      </c>
      <c r="M332" s="37">
        <f t="shared" si="75"/>
        <v>0</v>
      </c>
      <c r="N332" s="32">
        <f t="shared" si="76"/>
        <v>459242331</v>
      </c>
      <c r="O332" s="37">
        <f t="shared" si="77"/>
        <v>0.92588210820939187</v>
      </c>
      <c r="P332" s="32">
        <f>SUM(P324:P331)</f>
        <v>186623684</v>
      </c>
      <c r="Q332" s="32">
        <f>SUM(Q324:Q331)</f>
        <v>502053583</v>
      </c>
      <c r="R332" s="32">
        <f>SUM(R324:R331)</f>
        <v>489734282</v>
      </c>
      <c r="S332" s="32">
        <f>SUM(S324:S331)</f>
        <v>661913776</v>
      </c>
      <c r="T332" s="37">
        <f t="shared" si="78"/>
        <v>1.3515773764026591</v>
      </c>
      <c r="U332" s="37">
        <f t="shared" si="79"/>
        <v>-0.14265804548151562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31268500</v>
      </c>
      <c r="E334" s="31">
        <v>30336500</v>
      </c>
      <c r="F334" s="31">
        <v>12628161</v>
      </c>
      <c r="G334" s="36">
        <f t="shared" si="72"/>
        <v>0.40386206565713095</v>
      </c>
      <c r="H334" s="31">
        <v>10117601</v>
      </c>
      <c r="I334" s="36">
        <f t="shared" si="73"/>
        <v>0.32357167756688043</v>
      </c>
      <c r="J334" s="31">
        <v>7601005</v>
      </c>
      <c r="K334" s="36">
        <f t="shared" si="74"/>
        <v>0.25055642542811463</v>
      </c>
      <c r="L334" s="31">
        <v>0</v>
      </c>
      <c r="M334" s="36">
        <f t="shared" si="75"/>
        <v>0</v>
      </c>
      <c r="N334" s="31">
        <f t="shared" si="76"/>
        <v>30346767</v>
      </c>
      <c r="O334" s="36">
        <f t="shared" si="77"/>
        <v>1.0003384371961168</v>
      </c>
      <c r="P334" s="31">
        <v>7174474</v>
      </c>
      <c r="Q334" s="31">
        <v>28688000</v>
      </c>
      <c r="R334" s="31">
        <v>28688000</v>
      </c>
      <c r="S334" s="31">
        <v>28691890</v>
      </c>
      <c r="T334" s="36">
        <f t="shared" si="78"/>
        <v>1.0001355967651979</v>
      </c>
      <c r="U334" s="36">
        <f t="shared" si="79"/>
        <v>5.9451187641073044E-2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18169559</v>
      </c>
      <c r="E335" s="31">
        <v>18209843</v>
      </c>
      <c r="F335" s="31">
        <v>5085087</v>
      </c>
      <c r="G335" s="36">
        <f t="shared" si="72"/>
        <v>0.27986848772719247</v>
      </c>
      <c r="H335" s="31">
        <v>4096584</v>
      </c>
      <c r="I335" s="36">
        <f t="shared" si="73"/>
        <v>0.22546414032393411</v>
      </c>
      <c r="J335" s="31">
        <v>7996900</v>
      </c>
      <c r="K335" s="36">
        <f t="shared" si="74"/>
        <v>0.43915260554415542</v>
      </c>
      <c r="L335" s="31">
        <v>0</v>
      </c>
      <c r="M335" s="36">
        <f t="shared" si="75"/>
        <v>0</v>
      </c>
      <c r="N335" s="31">
        <f t="shared" si="76"/>
        <v>17178571</v>
      </c>
      <c r="O335" s="36">
        <f t="shared" si="77"/>
        <v>0.94336733161290842</v>
      </c>
      <c r="P335" s="31">
        <v>3011550</v>
      </c>
      <c r="Q335" s="31">
        <v>11931791</v>
      </c>
      <c r="R335" s="31">
        <v>11953880</v>
      </c>
      <c r="S335" s="31">
        <v>11921075</v>
      </c>
      <c r="T335" s="36">
        <f t="shared" si="78"/>
        <v>0.99725570275090603</v>
      </c>
      <c r="U335" s="36">
        <f t="shared" si="79"/>
        <v>1.6554100048147964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49808380</v>
      </c>
      <c r="E336" s="31">
        <v>52151048</v>
      </c>
      <c r="F336" s="31">
        <v>17866757</v>
      </c>
      <c r="G336" s="36">
        <f t="shared" si="72"/>
        <v>0.35870985966618468</v>
      </c>
      <c r="H336" s="31">
        <v>2381861</v>
      </c>
      <c r="I336" s="36">
        <f t="shared" si="73"/>
        <v>4.7820487235280491E-2</v>
      </c>
      <c r="J336" s="31">
        <v>27361795</v>
      </c>
      <c r="K336" s="36">
        <f t="shared" si="74"/>
        <v>0.52466433656328437</v>
      </c>
      <c r="L336" s="31">
        <v>0</v>
      </c>
      <c r="M336" s="36">
        <f t="shared" si="75"/>
        <v>0</v>
      </c>
      <c r="N336" s="31">
        <f t="shared" si="76"/>
        <v>47610413</v>
      </c>
      <c r="O336" s="36">
        <f t="shared" si="77"/>
        <v>0.91293300567996261</v>
      </c>
      <c r="P336" s="31">
        <v>10889122</v>
      </c>
      <c r="Q336" s="31">
        <v>49054080</v>
      </c>
      <c r="R336" s="31">
        <v>48917080</v>
      </c>
      <c r="S336" s="31">
        <v>25359785</v>
      </c>
      <c r="T336" s="36">
        <f t="shared" si="78"/>
        <v>0.51842393290850552</v>
      </c>
      <c r="U336" s="36">
        <f t="shared" si="79"/>
        <v>1.5127641144988551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99246439</v>
      </c>
      <c r="E337" s="32">
        <f>SUM(E333:E336)</f>
        <v>100697391</v>
      </c>
      <c r="F337" s="32">
        <f>SUM(F333:F336)</f>
        <v>35580005</v>
      </c>
      <c r="G337" s="37">
        <f t="shared" si="72"/>
        <v>0.35850157807677108</v>
      </c>
      <c r="H337" s="32">
        <f>SUM(H333:H336)</f>
        <v>16596046</v>
      </c>
      <c r="I337" s="37">
        <f t="shared" si="73"/>
        <v>0.16722056899190105</v>
      </c>
      <c r="J337" s="32">
        <f>SUM(J333:J336)</f>
        <v>42959700</v>
      </c>
      <c r="K337" s="37">
        <f t="shared" si="74"/>
        <v>0.42662177811538332</v>
      </c>
      <c r="L337" s="32">
        <f>SUM(L333:L336)</f>
        <v>0</v>
      </c>
      <c r="M337" s="37">
        <f t="shared" si="75"/>
        <v>0</v>
      </c>
      <c r="N337" s="32">
        <f t="shared" si="76"/>
        <v>95135751</v>
      </c>
      <c r="O337" s="37">
        <f t="shared" si="77"/>
        <v>0.94476877757438626</v>
      </c>
      <c r="P337" s="32">
        <f>SUM(P333:P336)</f>
        <v>21075146</v>
      </c>
      <c r="Q337" s="32">
        <f>SUM(Q333:Q336)</f>
        <v>89673871</v>
      </c>
      <c r="R337" s="32">
        <f>SUM(R333:R336)</f>
        <v>89558960</v>
      </c>
      <c r="S337" s="32">
        <f>SUM(S333:S336)</f>
        <v>65972750</v>
      </c>
      <c r="T337" s="37">
        <f t="shared" si="78"/>
        <v>0.73664042101426819</v>
      </c>
      <c r="U337" s="37">
        <f t="shared" si="79"/>
        <v>1.038405807485272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1084805671</v>
      </c>
      <c r="E338" s="32">
        <f>SUM(E302,E304:E309,E311:E316,E318:E322,E324:E331,E333:E336)</f>
        <v>1024509001</v>
      </c>
      <c r="F338" s="32">
        <f>SUM(F302,F304:F309,F311:F316,F318:F322,F324:F331,F333:F336)</f>
        <v>291772705</v>
      </c>
      <c r="G338" s="37">
        <f t="shared" si="72"/>
        <v>0.26896310813994628</v>
      </c>
      <c r="H338" s="32">
        <f>SUM(H302,H304:H309,H311:H316,H318:H322,H324:H331,H333:H336)</f>
        <v>352612134</v>
      </c>
      <c r="I338" s="37">
        <f t="shared" si="73"/>
        <v>0.3250463593861504</v>
      </c>
      <c r="J338" s="32">
        <f>SUM(J302,J304:J309,J311:J316,J318:J322,J324:J331,J333:J336)</f>
        <v>294487499</v>
      </c>
      <c r="K338" s="37">
        <f t="shared" si="74"/>
        <v>0.28744256879398566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938872338</v>
      </c>
      <c r="O338" s="37">
        <f t="shared" si="77"/>
        <v>0.91641199548621632</v>
      </c>
      <c r="P338" s="32">
        <f>SUM(P302,P304:P309,P311:P316,P318:P322,P324:P331,P333:P336)</f>
        <v>316626689</v>
      </c>
      <c r="Q338" s="32">
        <f>SUM(Q302,Q304:Q309,Q311:Q316,Q318:Q322,Q324:Q331,Q333:Q336)</f>
        <v>950813056</v>
      </c>
      <c r="R338" s="32">
        <f>SUM(R302,R304:R309,R311:R316,R318:R322,R324:R331,R333:R336)</f>
        <v>997244419</v>
      </c>
      <c r="S338" s="32">
        <f>SUM(S302,S304:S309,S311:S316,S318:S322,S324:S331,S333:S336)</f>
        <v>1068210975</v>
      </c>
      <c r="T338" s="37">
        <f t="shared" si="78"/>
        <v>1.0711626504474827</v>
      </c>
      <c r="U338" s="37">
        <f t="shared" si="79"/>
        <v>-6.9922058907674667E-2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11661209251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11548254663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4427551575</v>
      </c>
      <c r="G339" s="39">
        <f t="shared" si="72"/>
        <v>0.37968202779830212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3518575643</v>
      </c>
      <c r="I339" s="39">
        <f t="shared" si="73"/>
        <v>0.30173334233739668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3029358217</v>
      </c>
      <c r="K339" s="39">
        <f t="shared" si="74"/>
        <v>0.26232173652230795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10975485435</v>
      </c>
      <c r="O339" s="39">
        <f t="shared" si="77"/>
        <v>0.95040209583919877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2926118652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11243255871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11282579989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10203864008</v>
      </c>
      <c r="T339" s="39">
        <f t="shared" si="78"/>
        <v>0.9043910185390488</v>
      </c>
      <c r="U339" s="39">
        <f t="shared" si="79"/>
        <v>3.5282084316518025E-2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4182375</v>
      </c>
      <c r="E8" s="31">
        <v>79182375</v>
      </c>
      <c r="F8" s="31">
        <v>2137902</v>
      </c>
      <c r="G8" s="36">
        <f>IF(($D8       =0),0,($F8       /$D8       ))</f>
        <v>0.51116937146955976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</f>
        <v>2137902</v>
      </c>
      <c r="O8" s="36">
        <f>IF(($E8       =0),0,($N8       /$E8       ))</f>
        <v>2.6999720581758251E-2</v>
      </c>
      <c r="P8" s="31">
        <v>1652</v>
      </c>
      <c r="Q8" s="31">
        <v>6864203</v>
      </c>
      <c r="R8" s="31">
        <v>5964203</v>
      </c>
      <c r="S8" s="31">
        <v>1652</v>
      </c>
      <c r="T8" s="36">
        <f>IF(($R8       =0),0,($S8       /$R8       ))</f>
        <v>2.7698587724126763E-4</v>
      </c>
      <c r="U8" s="36">
        <f>IF(($P8       =0),0,(($J8       /$P8       )-1))</f>
        <v>-1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314212570</v>
      </c>
      <c r="E9" s="31">
        <v>226546080</v>
      </c>
      <c r="F9" s="31">
        <v>9487918</v>
      </c>
      <c r="G9" s="36">
        <f>IF(($D9       =0),0,($F9       /$D9       ))</f>
        <v>3.0195857536826104E-2</v>
      </c>
      <c r="H9" s="31">
        <v>17352346</v>
      </c>
      <c r="I9" s="36">
        <f>IF(($D9       =0),0,($H9       /$D9       ))</f>
        <v>5.5224862582677704E-2</v>
      </c>
      <c r="J9" s="31">
        <v>17320770</v>
      </c>
      <c r="K9" s="36">
        <f>IF(($E9       =0),0,($J9       /$E9       ))</f>
        <v>7.6455836269601313E-2</v>
      </c>
      <c r="L9" s="31">
        <v>0</v>
      </c>
      <c r="M9" s="36">
        <f>IF(($E9       =0),0,($L9       /$E9       ))</f>
        <v>0</v>
      </c>
      <c r="N9" s="31">
        <f>$F9       +$H9       +$J9</f>
        <v>44161034</v>
      </c>
      <c r="O9" s="36">
        <f>IF(($E9       =0),0,($N9       /$E9       ))</f>
        <v>0.19493179489135279</v>
      </c>
      <c r="P9" s="31">
        <v>12214351</v>
      </c>
      <c r="Q9" s="31">
        <v>190220200</v>
      </c>
      <c r="R9" s="31">
        <v>138653920</v>
      </c>
      <c r="S9" s="31">
        <v>47938196</v>
      </c>
      <c r="T9" s="36">
        <f>IF(($R9       =0),0,($S9       /$R9       ))</f>
        <v>0.3457399257085555</v>
      </c>
      <c r="U9" s="36">
        <f>IF(($P9       =0),0,(($J9       /$P9       )-1))</f>
        <v>0.41806715723168586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318394945</v>
      </c>
      <c r="E10" s="32">
        <f>SUM(E8:E9)</f>
        <v>305728455</v>
      </c>
      <c r="F10" s="32">
        <f>SUM(F8:F9)</f>
        <v>11625820</v>
      </c>
      <c r="G10" s="37">
        <f t="shared" ref="G10:G54" si="0">IF(($D10      =0),0,($F10      /$D10      ))</f>
        <v>3.6513833471822237E-2</v>
      </c>
      <c r="H10" s="32">
        <f>SUM(H8:H9)</f>
        <v>17352346</v>
      </c>
      <c r="I10" s="37">
        <f t="shared" ref="I10:I54" si="1">IF(($D10      =0),0,($H10      /$D10      ))</f>
        <v>5.4499439367669607E-2</v>
      </c>
      <c r="J10" s="32">
        <f>SUM(J8:J9)</f>
        <v>17320770</v>
      </c>
      <c r="K10" s="37">
        <f t="shared" ref="K10:K54" si="2">IF(($E10      =0),0,($J10      /$E10      ))</f>
        <v>5.6654098487496037E-2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46298936</v>
      </c>
      <c r="O10" s="37">
        <f t="shared" ref="O10:O54" si="5">IF(($E10      =0),0,($N10      /$E10      ))</f>
        <v>0.15143809888418794</v>
      </c>
      <c r="P10" s="32">
        <f>SUM(P8:P9)</f>
        <v>12216003</v>
      </c>
      <c r="Q10" s="32">
        <f>SUM(Q8:Q9)</f>
        <v>197084403</v>
      </c>
      <c r="R10" s="32">
        <f>SUM(R8:R9)</f>
        <v>144618123</v>
      </c>
      <c r="S10" s="32">
        <f>SUM(S8:S9)</f>
        <v>47939848</v>
      </c>
      <c r="T10" s="37">
        <f t="shared" ref="T10:T54" si="6">IF(($R10      =0),0,($S10      /$R10      ))</f>
        <v>0.33149267191083653</v>
      </c>
      <c r="U10" s="37">
        <f t="shared" ref="U10:U54" si="7">IF(($P10      =0),0,(($J10      /$P10      )-1))</f>
        <v>0.41787538853747819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6902796</v>
      </c>
      <c r="E11" s="31">
        <v>10024336</v>
      </c>
      <c r="F11" s="31">
        <v>2139699</v>
      </c>
      <c r="G11" s="36">
        <f t="shared" si="0"/>
        <v>0.30997569680459919</v>
      </c>
      <c r="H11" s="31">
        <v>2987603</v>
      </c>
      <c r="I11" s="36">
        <f t="shared" si="1"/>
        <v>0.43281055966306986</v>
      </c>
      <c r="J11" s="31">
        <v>2140235</v>
      </c>
      <c r="K11" s="36">
        <f t="shared" si="2"/>
        <v>0.21350391686791026</v>
      </c>
      <c r="L11" s="31">
        <v>0</v>
      </c>
      <c r="M11" s="36">
        <f t="shared" si="3"/>
        <v>0</v>
      </c>
      <c r="N11" s="31">
        <f t="shared" si="4"/>
        <v>7267537</v>
      </c>
      <c r="O11" s="36">
        <f t="shared" si="5"/>
        <v>0.72498936587919638</v>
      </c>
      <c r="P11" s="31">
        <v>1217512</v>
      </c>
      <c r="Q11" s="31">
        <v>7976138</v>
      </c>
      <c r="R11" s="31">
        <v>6902796</v>
      </c>
      <c r="S11" s="31">
        <v>4579065</v>
      </c>
      <c r="T11" s="36">
        <f t="shared" si="6"/>
        <v>0.66336380214626078</v>
      </c>
      <c r="U11" s="36">
        <f t="shared" si="7"/>
        <v>0.75787589773242492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5961584</v>
      </c>
      <c r="E12" s="31">
        <v>5961584</v>
      </c>
      <c r="F12" s="31">
        <v>369959</v>
      </c>
      <c r="G12" s="36">
        <f t="shared" si="0"/>
        <v>6.2057164673013081E-2</v>
      </c>
      <c r="H12" s="31">
        <v>282235</v>
      </c>
      <c r="I12" s="36">
        <f t="shared" si="1"/>
        <v>4.734228352733099E-2</v>
      </c>
      <c r="J12" s="31">
        <v>203782</v>
      </c>
      <c r="K12" s="36">
        <f t="shared" si="2"/>
        <v>3.4182525986382141E-2</v>
      </c>
      <c r="L12" s="31">
        <v>0</v>
      </c>
      <c r="M12" s="36">
        <f t="shared" si="3"/>
        <v>0</v>
      </c>
      <c r="N12" s="31">
        <f t="shared" si="4"/>
        <v>855976</v>
      </c>
      <c r="O12" s="36">
        <f t="shared" si="5"/>
        <v>0.14358197418672622</v>
      </c>
      <c r="P12" s="31">
        <v>987143</v>
      </c>
      <c r="Q12" s="31">
        <v>2637000</v>
      </c>
      <c r="R12" s="31">
        <v>3429400</v>
      </c>
      <c r="S12" s="31">
        <v>1925449</v>
      </c>
      <c r="T12" s="36">
        <f t="shared" si="6"/>
        <v>0.56145360704496416</v>
      </c>
      <c r="U12" s="36">
        <f t="shared" si="7"/>
        <v>-0.79356385042491318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20000000</v>
      </c>
      <c r="E13" s="31">
        <v>20000000</v>
      </c>
      <c r="F13" s="31">
        <v>0</v>
      </c>
      <c r="G13" s="36">
        <f t="shared" si="0"/>
        <v>0</v>
      </c>
      <c r="H13" s="31">
        <v>4323888</v>
      </c>
      <c r="I13" s="36">
        <f t="shared" si="1"/>
        <v>0.21619440000000001</v>
      </c>
      <c r="J13" s="31">
        <v>34017022</v>
      </c>
      <c r="K13" s="36">
        <f t="shared" si="2"/>
        <v>1.7008510999999999</v>
      </c>
      <c r="L13" s="31">
        <v>0</v>
      </c>
      <c r="M13" s="36">
        <f t="shared" si="3"/>
        <v>0</v>
      </c>
      <c r="N13" s="31">
        <f t="shared" si="4"/>
        <v>38340910</v>
      </c>
      <c r="O13" s="36">
        <f t="shared" si="5"/>
        <v>1.9170455</v>
      </c>
      <c r="P13" s="31">
        <v>3156683</v>
      </c>
      <c r="Q13" s="31">
        <v>3700000</v>
      </c>
      <c r="R13" s="31">
        <v>3700000</v>
      </c>
      <c r="S13" s="31">
        <v>3492859</v>
      </c>
      <c r="T13" s="36">
        <f t="shared" si="6"/>
        <v>0.94401594594594596</v>
      </c>
      <c r="U13" s="36">
        <f t="shared" si="7"/>
        <v>9.7761919711291885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211956</v>
      </c>
      <c r="E14" s="31">
        <v>211956</v>
      </c>
      <c r="F14" s="31">
        <v>-85951</v>
      </c>
      <c r="G14" s="36">
        <f t="shared" si="0"/>
        <v>-0.40551340844326184</v>
      </c>
      <c r="H14" s="31">
        <v>90423</v>
      </c>
      <c r="I14" s="36">
        <f t="shared" si="1"/>
        <v>0.42661212704523582</v>
      </c>
      <c r="J14" s="31">
        <v>38305</v>
      </c>
      <c r="K14" s="36">
        <f t="shared" si="2"/>
        <v>0.18072147049387607</v>
      </c>
      <c r="L14" s="31">
        <v>0</v>
      </c>
      <c r="M14" s="36">
        <f t="shared" si="3"/>
        <v>0</v>
      </c>
      <c r="N14" s="31">
        <f t="shared" si="4"/>
        <v>42777</v>
      </c>
      <c r="O14" s="36">
        <f t="shared" si="5"/>
        <v>0.20182018909585009</v>
      </c>
      <c r="P14" s="31">
        <v>335800</v>
      </c>
      <c r="Q14" s="31">
        <v>924737</v>
      </c>
      <c r="R14" s="31">
        <v>924737</v>
      </c>
      <c r="S14" s="31">
        <v>1308728</v>
      </c>
      <c r="T14" s="36">
        <f t="shared" si="6"/>
        <v>1.4152434692242226</v>
      </c>
      <c r="U14" s="36">
        <f t="shared" si="7"/>
        <v>-0.88592912447885652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11985843</v>
      </c>
      <c r="R15" s="31">
        <v>11985843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9598972</v>
      </c>
      <c r="E16" s="31">
        <v>9598972</v>
      </c>
      <c r="F16" s="31">
        <v>846128</v>
      </c>
      <c r="G16" s="36">
        <f t="shared" si="0"/>
        <v>8.8147772490637544E-2</v>
      </c>
      <c r="H16" s="31">
        <v>909960</v>
      </c>
      <c r="I16" s="36">
        <f t="shared" si="1"/>
        <v>9.4797651248487866E-2</v>
      </c>
      <c r="J16" s="31">
        <v>971772</v>
      </c>
      <c r="K16" s="36">
        <f t="shared" si="2"/>
        <v>0.10123709080514039</v>
      </c>
      <c r="L16" s="31">
        <v>0</v>
      </c>
      <c r="M16" s="36">
        <f t="shared" si="3"/>
        <v>0</v>
      </c>
      <c r="N16" s="31">
        <f t="shared" si="4"/>
        <v>2727860</v>
      </c>
      <c r="O16" s="36">
        <f t="shared" si="5"/>
        <v>0.2841825145442658</v>
      </c>
      <c r="P16" s="31">
        <v>5537089</v>
      </c>
      <c r="Q16" s="31">
        <v>6909633</v>
      </c>
      <c r="R16" s="31">
        <v>10003046</v>
      </c>
      <c r="S16" s="31">
        <v>9814296</v>
      </c>
      <c r="T16" s="36">
        <f t="shared" si="6"/>
        <v>0.98113074757428886</v>
      </c>
      <c r="U16" s="36">
        <f t="shared" si="7"/>
        <v>-0.82449767377768357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3258779</v>
      </c>
      <c r="E17" s="31">
        <v>4129775</v>
      </c>
      <c r="F17" s="31">
        <v>1321108</v>
      </c>
      <c r="G17" s="36">
        <f t="shared" si="0"/>
        <v>0.40539969111130275</v>
      </c>
      <c r="H17" s="31">
        <v>-550036</v>
      </c>
      <c r="I17" s="36">
        <f t="shared" si="1"/>
        <v>-0.16878591644293767</v>
      </c>
      <c r="J17" s="31">
        <v>416704</v>
      </c>
      <c r="K17" s="36">
        <f t="shared" si="2"/>
        <v>0.10090234940160178</v>
      </c>
      <c r="L17" s="31">
        <v>0</v>
      </c>
      <c r="M17" s="36">
        <f t="shared" si="3"/>
        <v>0</v>
      </c>
      <c r="N17" s="31">
        <f t="shared" si="4"/>
        <v>1187776</v>
      </c>
      <c r="O17" s="36">
        <f t="shared" si="5"/>
        <v>0.28761276340720743</v>
      </c>
      <c r="P17" s="31">
        <v>202304</v>
      </c>
      <c r="Q17" s="31">
        <v>2153268</v>
      </c>
      <c r="R17" s="31">
        <v>2153268</v>
      </c>
      <c r="S17" s="31">
        <v>655240</v>
      </c>
      <c r="T17" s="36">
        <f t="shared" si="6"/>
        <v>0.30430025431112151</v>
      </c>
      <c r="U17" s="36">
        <f t="shared" si="7"/>
        <v>1.0597912053147738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2514000</v>
      </c>
      <c r="E18" s="31">
        <v>2514000</v>
      </c>
      <c r="F18" s="31">
        <v>396907</v>
      </c>
      <c r="G18" s="36">
        <f t="shared" si="0"/>
        <v>0.15787867939538583</v>
      </c>
      <c r="H18" s="31">
        <v>810051</v>
      </c>
      <c r="I18" s="36">
        <f t="shared" si="1"/>
        <v>0.32221599045346061</v>
      </c>
      <c r="J18" s="31">
        <v>795176</v>
      </c>
      <c r="K18" s="36">
        <f t="shared" si="2"/>
        <v>0.31629912490055689</v>
      </c>
      <c r="L18" s="31">
        <v>0</v>
      </c>
      <c r="M18" s="36">
        <f t="shared" si="3"/>
        <v>0</v>
      </c>
      <c r="N18" s="31">
        <f t="shared" si="4"/>
        <v>2002134</v>
      </c>
      <c r="O18" s="36">
        <f t="shared" si="5"/>
        <v>0.79639379474940331</v>
      </c>
      <c r="P18" s="31">
        <v>682712</v>
      </c>
      <c r="Q18" s="31">
        <v>2405000</v>
      </c>
      <c r="R18" s="31">
        <v>2405000</v>
      </c>
      <c r="S18" s="31">
        <v>884190</v>
      </c>
      <c r="T18" s="36">
        <f t="shared" si="6"/>
        <v>0.36764656964656967</v>
      </c>
      <c r="U18" s="36">
        <f t="shared" si="7"/>
        <v>0.16473124831554165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48448087</v>
      </c>
      <c r="E19" s="32">
        <f>SUM(E11:E18)</f>
        <v>52440623</v>
      </c>
      <c r="F19" s="32">
        <f>SUM(F11:F18)</f>
        <v>4987850</v>
      </c>
      <c r="G19" s="37">
        <f t="shared" si="0"/>
        <v>0.10295246538836508</v>
      </c>
      <c r="H19" s="32">
        <f>SUM(H11:H18)</f>
        <v>8854124</v>
      </c>
      <c r="I19" s="37">
        <f t="shared" si="1"/>
        <v>0.18275487327291168</v>
      </c>
      <c r="J19" s="32">
        <f>SUM(J11:J18)</f>
        <v>38582996</v>
      </c>
      <c r="K19" s="37">
        <f t="shared" si="2"/>
        <v>0.73574633161776126</v>
      </c>
      <c r="L19" s="32">
        <f>SUM(L11:L18)</f>
        <v>0</v>
      </c>
      <c r="M19" s="37">
        <f t="shared" si="3"/>
        <v>0</v>
      </c>
      <c r="N19" s="32">
        <f t="shared" si="4"/>
        <v>52424970</v>
      </c>
      <c r="O19" s="37">
        <f t="shared" si="5"/>
        <v>0.99970151002973406</v>
      </c>
      <c r="P19" s="32">
        <f>SUM(P11:P18)</f>
        <v>12119243</v>
      </c>
      <c r="Q19" s="32">
        <f>SUM(Q11:Q18)</f>
        <v>38691619</v>
      </c>
      <c r="R19" s="32">
        <f>SUM(R11:R18)</f>
        <v>41504090</v>
      </c>
      <c r="S19" s="32">
        <f>SUM(S11:S18)</f>
        <v>22659827</v>
      </c>
      <c r="T19" s="37">
        <f t="shared" si="6"/>
        <v>0.54596612044740656</v>
      </c>
      <c r="U19" s="37">
        <f t="shared" si="7"/>
        <v>2.1836143561111863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49782450</v>
      </c>
      <c r="E20" s="31">
        <v>50082450</v>
      </c>
      <c r="F20" s="31">
        <v>8630507</v>
      </c>
      <c r="G20" s="36">
        <f t="shared" si="0"/>
        <v>0.17336444871636492</v>
      </c>
      <c r="H20" s="31">
        <v>11755928</v>
      </c>
      <c r="I20" s="36">
        <f t="shared" si="1"/>
        <v>0.23614603138254545</v>
      </c>
      <c r="J20" s="31">
        <v>17240405</v>
      </c>
      <c r="K20" s="36">
        <f t="shared" si="2"/>
        <v>0.34424044750206911</v>
      </c>
      <c r="L20" s="31">
        <v>0</v>
      </c>
      <c r="M20" s="36">
        <f t="shared" si="3"/>
        <v>0</v>
      </c>
      <c r="N20" s="31">
        <f t="shared" si="4"/>
        <v>37626840</v>
      </c>
      <c r="O20" s="36">
        <f t="shared" si="5"/>
        <v>0.75129790974682753</v>
      </c>
      <c r="P20" s="31">
        <v>-39783804</v>
      </c>
      <c r="Q20" s="31">
        <v>4674350</v>
      </c>
      <c r="R20" s="31">
        <v>13947492</v>
      </c>
      <c r="S20" s="31">
        <v>-8534110</v>
      </c>
      <c r="T20" s="36">
        <f t="shared" si="6"/>
        <v>-0.61187416346967616</v>
      </c>
      <c r="U20" s="36">
        <f t="shared" si="7"/>
        <v>-1.4333523511225825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15081063</v>
      </c>
      <c r="E21" s="31">
        <v>15081063</v>
      </c>
      <c r="F21" s="31">
        <v>1375171</v>
      </c>
      <c r="G21" s="36">
        <f t="shared" si="0"/>
        <v>9.1185283159416541E-2</v>
      </c>
      <c r="H21" s="31">
        <v>4721853</v>
      </c>
      <c r="I21" s="36">
        <f t="shared" si="1"/>
        <v>0.31309815495101373</v>
      </c>
      <c r="J21" s="31">
        <v>4816783</v>
      </c>
      <c r="K21" s="36">
        <f t="shared" si="2"/>
        <v>0.31939280407488518</v>
      </c>
      <c r="L21" s="31">
        <v>0</v>
      </c>
      <c r="M21" s="36">
        <f t="shared" si="3"/>
        <v>0</v>
      </c>
      <c r="N21" s="31">
        <f t="shared" si="4"/>
        <v>10913807</v>
      </c>
      <c r="O21" s="36">
        <f t="shared" si="5"/>
        <v>0.72367624218531545</v>
      </c>
      <c r="P21" s="31">
        <v>5310393</v>
      </c>
      <c r="Q21" s="31">
        <v>15735184</v>
      </c>
      <c r="R21" s="31">
        <v>15458787</v>
      </c>
      <c r="S21" s="31">
        <v>7988070</v>
      </c>
      <c r="T21" s="36">
        <f t="shared" si="6"/>
        <v>0.51673329867343409</v>
      </c>
      <c r="U21" s="36">
        <f t="shared" si="7"/>
        <v>-9.2951689262922743E-2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1207003</v>
      </c>
      <c r="E22" s="31">
        <v>1207003</v>
      </c>
      <c r="F22" s="31">
        <v>415153</v>
      </c>
      <c r="G22" s="36">
        <f t="shared" si="0"/>
        <v>0.3439535775801717</v>
      </c>
      <c r="H22" s="31">
        <v>323797</v>
      </c>
      <c r="I22" s="36">
        <f t="shared" si="1"/>
        <v>0.26826528185928289</v>
      </c>
      <c r="J22" s="31">
        <v>357287</v>
      </c>
      <c r="K22" s="36">
        <f t="shared" si="2"/>
        <v>0.296011691768786</v>
      </c>
      <c r="L22" s="31">
        <v>0</v>
      </c>
      <c r="M22" s="36">
        <f t="shared" si="3"/>
        <v>0</v>
      </c>
      <c r="N22" s="31">
        <f t="shared" si="4"/>
        <v>1096237</v>
      </c>
      <c r="O22" s="36">
        <f t="shared" si="5"/>
        <v>0.90823055120824059</v>
      </c>
      <c r="P22" s="31">
        <v>525106</v>
      </c>
      <c r="Q22" s="31">
        <v>1601000</v>
      </c>
      <c r="R22" s="31">
        <v>1601000</v>
      </c>
      <c r="S22" s="31">
        <v>1022968</v>
      </c>
      <c r="T22" s="36">
        <f t="shared" si="6"/>
        <v>0.63895565271705179</v>
      </c>
      <c r="U22" s="36">
        <f t="shared" si="7"/>
        <v>-0.31959071120878446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6323016</v>
      </c>
      <c r="E23" s="31">
        <v>4320329</v>
      </c>
      <c r="F23" s="31">
        <v>1285500</v>
      </c>
      <c r="G23" s="36">
        <f t="shared" si="0"/>
        <v>0.20330487855795398</v>
      </c>
      <c r="H23" s="31">
        <v>13508</v>
      </c>
      <c r="I23" s="36">
        <f t="shared" si="1"/>
        <v>2.1363222867062173E-3</v>
      </c>
      <c r="J23" s="31">
        <v>1444191</v>
      </c>
      <c r="K23" s="36">
        <f t="shared" si="2"/>
        <v>0.33427801447528649</v>
      </c>
      <c r="L23" s="31">
        <v>0</v>
      </c>
      <c r="M23" s="36">
        <f t="shared" si="3"/>
        <v>0</v>
      </c>
      <c r="N23" s="31">
        <f t="shared" si="4"/>
        <v>2743199</v>
      </c>
      <c r="O23" s="36">
        <f t="shared" si="5"/>
        <v>0.63495141226513074</v>
      </c>
      <c r="P23" s="31">
        <v>1017502</v>
      </c>
      <c r="Q23" s="31">
        <v>5511556</v>
      </c>
      <c r="R23" s="31">
        <v>6182234</v>
      </c>
      <c r="S23" s="31">
        <v>4226550</v>
      </c>
      <c r="T23" s="36">
        <f t="shared" si="6"/>
        <v>0.68366063141576328</v>
      </c>
      <c r="U23" s="36">
        <f t="shared" si="7"/>
        <v>0.41934954427607996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3790671</v>
      </c>
      <c r="E24" s="31">
        <v>3790671</v>
      </c>
      <c r="F24" s="31">
        <v>658327</v>
      </c>
      <c r="G24" s="36">
        <f t="shared" si="0"/>
        <v>0.17367030797449845</v>
      </c>
      <c r="H24" s="31">
        <v>747433</v>
      </c>
      <c r="I24" s="36">
        <f t="shared" si="1"/>
        <v>0.19717696418391362</v>
      </c>
      <c r="J24" s="31">
        <v>694681</v>
      </c>
      <c r="K24" s="36">
        <f t="shared" si="2"/>
        <v>0.18326069447862925</v>
      </c>
      <c r="L24" s="31">
        <v>0</v>
      </c>
      <c r="M24" s="36">
        <f t="shared" si="3"/>
        <v>0</v>
      </c>
      <c r="N24" s="31">
        <f t="shared" si="4"/>
        <v>2100441</v>
      </c>
      <c r="O24" s="36">
        <f t="shared" si="5"/>
        <v>0.55410796663704132</v>
      </c>
      <c r="P24" s="31">
        <v>647208</v>
      </c>
      <c r="Q24" s="31">
        <v>3613605</v>
      </c>
      <c r="R24" s="31">
        <v>30143605</v>
      </c>
      <c r="S24" s="31">
        <v>7457832</v>
      </c>
      <c r="T24" s="36">
        <f t="shared" si="6"/>
        <v>0.24741008913830978</v>
      </c>
      <c r="U24" s="36">
        <f t="shared" si="7"/>
        <v>7.3350453022830386E-2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84877112</v>
      </c>
      <c r="E25" s="31">
        <v>86095988</v>
      </c>
      <c r="F25" s="31">
        <v>4454561</v>
      </c>
      <c r="G25" s="36">
        <f t="shared" si="0"/>
        <v>5.2482476076707231E-2</v>
      </c>
      <c r="H25" s="31">
        <v>2983964</v>
      </c>
      <c r="I25" s="36">
        <f t="shared" si="1"/>
        <v>3.5156285713397031E-2</v>
      </c>
      <c r="J25" s="31">
        <v>1100101</v>
      </c>
      <c r="K25" s="36">
        <f t="shared" si="2"/>
        <v>1.2777610496786447E-2</v>
      </c>
      <c r="L25" s="31">
        <v>0</v>
      </c>
      <c r="M25" s="36">
        <f t="shared" si="3"/>
        <v>0</v>
      </c>
      <c r="N25" s="31">
        <f t="shared" si="4"/>
        <v>8538626</v>
      </c>
      <c r="O25" s="36">
        <f t="shared" si="5"/>
        <v>9.9175654967801757E-2</v>
      </c>
      <c r="P25" s="31">
        <v>1675026</v>
      </c>
      <c r="Q25" s="31">
        <v>60319301</v>
      </c>
      <c r="R25" s="31">
        <v>124264407</v>
      </c>
      <c r="S25" s="31">
        <v>12662759</v>
      </c>
      <c r="T25" s="36">
        <f t="shared" si="6"/>
        <v>0.10190173763916163</v>
      </c>
      <c r="U25" s="36">
        <f t="shared" si="7"/>
        <v>-0.34323347816690608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3297996</v>
      </c>
      <c r="E26" s="31">
        <v>0</v>
      </c>
      <c r="F26" s="31">
        <v>0</v>
      </c>
      <c r="G26" s="36">
        <f t="shared" si="0"/>
        <v>0</v>
      </c>
      <c r="H26" s="31">
        <v>1371947</v>
      </c>
      <c r="I26" s="36">
        <f t="shared" si="1"/>
        <v>0.4159941370456483</v>
      </c>
      <c r="J26" s="31">
        <v>127522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1499469</v>
      </c>
      <c r="O26" s="36">
        <f t="shared" si="5"/>
        <v>0</v>
      </c>
      <c r="P26" s="31">
        <v>684761</v>
      </c>
      <c r="Q26" s="31">
        <v>3116000</v>
      </c>
      <c r="R26" s="31">
        <v>3116004</v>
      </c>
      <c r="S26" s="31">
        <v>2074303</v>
      </c>
      <c r="T26" s="36">
        <f t="shared" si="6"/>
        <v>0.66569330462990417</v>
      </c>
      <c r="U26" s="36">
        <f t="shared" si="7"/>
        <v>-0.81377152028225908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164359311</v>
      </c>
      <c r="E27" s="32">
        <f>SUM(E20:E26)</f>
        <v>160577504</v>
      </c>
      <c r="F27" s="32">
        <f>SUM(F20:F26)</f>
        <v>16819219</v>
      </c>
      <c r="G27" s="37">
        <f t="shared" si="0"/>
        <v>0.10233201208783359</v>
      </c>
      <c r="H27" s="32">
        <f>SUM(H20:H26)</f>
        <v>21918430</v>
      </c>
      <c r="I27" s="37">
        <f t="shared" si="1"/>
        <v>0.13335678926032976</v>
      </c>
      <c r="J27" s="32">
        <f>SUM(J20:J26)</f>
        <v>25780970</v>
      </c>
      <c r="K27" s="37">
        <f t="shared" si="2"/>
        <v>0.16055156767164597</v>
      </c>
      <c r="L27" s="32">
        <f>SUM(L20:L26)</f>
        <v>0</v>
      </c>
      <c r="M27" s="37">
        <f t="shared" si="3"/>
        <v>0</v>
      </c>
      <c r="N27" s="32">
        <f t="shared" si="4"/>
        <v>64518619</v>
      </c>
      <c r="O27" s="37">
        <f t="shared" si="5"/>
        <v>0.40179114379558423</v>
      </c>
      <c r="P27" s="32">
        <f>SUM(P20:P26)</f>
        <v>-29923808</v>
      </c>
      <c r="Q27" s="32">
        <f>SUM(Q20:Q26)</f>
        <v>94570996</v>
      </c>
      <c r="R27" s="32">
        <f>SUM(R20:R26)</f>
        <v>194713529</v>
      </c>
      <c r="S27" s="32">
        <f>SUM(S20:S26)</f>
        <v>26898372</v>
      </c>
      <c r="T27" s="37">
        <f t="shared" si="6"/>
        <v>0.13814331309253811</v>
      </c>
      <c r="U27" s="37">
        <f t="shared" si="7"/>
        <v>-1.8615537835291551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1073598</v>
      </c>
      <c r="E28" s="31">
        <v>1082492</v>
      </c>
      <c r="F28" s="31">
        <v>164271</v>
      </c>
      <c r="G28" s="36">
        <f t="shared" si="0"/>
        <v>0.15300978578574104</v>
      </c>
      <c r="H28" s="31">
        <v>-32970</v>
      </c>
      <c r="I28" s="36">
        <f t="shared" si="1"/>
        <v>-3.0709818758976822E-2</v>
      </c>
      <c r="J28" s="31">
        <v>33685</v>
      </c>
      <c r="K28" s="36">
        <f t="shared" si="2"/>
        <v>3.1118012881388501E-2</v>
      </c>
      <c r="L28" s="31">
        <v>0</v>
      </c>
      <c r="M28" s="36">
        <f t="shared" si="3"/>
        <v>0</v>
      </c>
      <c r="N28" s="31">
        <f t="shared" si="4"/>
        <v>164986</v>
      </c>
      <c r="O28" s="36">
        <f t="shared" si="5"/>
        <v>0.15241313561670664</v>
      </c>
      <c r="P28" s="31">
        <v>-114636</v>
      </c>
      <c r="Q28" s="31">
        <v>1691999</v>
      </c>
      <c r="R28" s="31">
        <v>1366330</v>
      </c>
      <c r="S28" s="31">
        <v>-113195</v>
      </c>
      <c r="T28" s="36">
        <f t="shared" si="6"/>
        <v>-8.2846018165450508E-2</v>
      </c>
      <c r="U28" s="36">
        <f t="shared" si="7"/>
        <v>-1.2938431208346417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3158300</v>
      </c>
      <c r="E29" s="31">
        <v>3158300</v>
      </c>
      <c r="F29" s="31">
        <v>435554</v>
      </c>
      <c r="G29" s="36">
        <f t="shared" si="0"/>
        <v>0.137907735173986</v>
      </c>
      <c r="H29" s="31">
        <v>734932</v>
      </c>
      <c r="I29" s="36">
        <f t="shared" si="1"/>
        <v>0.23269860367919451</v>
      </c>
      <c r="J29" s="31">
        <v>525199</v>
      </c>
      <c r="K29" s="36">
        <f t="shared" si="2"/>
        <v>0.16629167590159263</v>
      </c>
      <c r="L29" s="31">
        <v>0</v>
      </c>
      <c r="M29" s="36">
        <f t="shared" si="3"/>
        <v>0</v>
      </c>
      <c r="N29" s="31">
        <f t="shared" si="4"/>
        <v>1695685</v>
      </c>
      <c r="O29" s="36">
        <f t="shared" si="5"/>
        <v>0.53689801475477317</v>
      </c>
      <c r="P29" s="31">
        <v>1009479</v>
      </c>
      <c r="Q29" s="31">
        <v>2548400</v>
      </c>
      <c r="R29" s="31">
        <v>2656775</v>
      </c>
      <c r="S29" s="31">
        <v>2884232</v>
      </c>
      <c r="T29" s="36">
        <f t="shared" si="6"/>
        <v>1.0856139492429731</v>
      </c>
      <c r="U29" s="36">
        <f t="shared" si="7"/>
        <v>-0.47973261454671168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1</v>
      </c>
      <c r="R30" s="31">
        <v>1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32558622</v>
      </c>
      <c r="E31" s="31">
        <v>32580602</v>
      </c>
      <c r="F31" s="31">
        <v>2663258</v>
      </c>
      <c r="G31" s="36">
        <f t="shared" si="0"/>
        <v>8.1798855000681542E-2</v>
      </c>
      <c r="H31" s="31">
        <v>7320795</v>
      </c>
      <c r="I31" s="36">
        <f t="shared" si="1"/>
        <v>0.22484965733500636</v>
      </c>
      <c r="J31" s="31">
        <v>2287742</v>
      </c>
      <c r="K31" s="36">
        <f t="shared" si="2"/>
        <v>7.0217916783735304E-2</v>
      </c>
      <c r="L31" s="31">
        <v>0</v>
      </c>
      <c r="M31" s="36">
        <f t="shared" si="3"/>
        <v>0</v>
      </c>
      <c r="N31" s="31">
        <f t="shared" si="4"/>
        <v>12271795</v>
      </c>
      <c r="O31" s="36">
        <f t="shared" si="5"/>
        <v>0.37665955343612129</v>
      </c>
      <c r="P31" s="31">
        <v>3925469</v>
      </c>
      <c r="Q31" s="31">
        <v>33072243</v>
      </c>
      <c r="R31" s="31">
        <v>33143992</v>
      </c>
      <c r="S31" s="31">
        <v>13299561</v>
      </c>
      <c r="T31" s="36">
        <f t="shared" si="6"/>
        <v>0.40126611785327487</v>
      </c>
      <c r="U31" s="36">
        <f t="shared" si="7"/>
        <v>-0.41720543456081294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27956</v>
      </c>
      <c r="R32" s="31">
        <v>27956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300000</v>
      </c>
      <c r="E33" s="31">
        <v>300000</v>
      </c>
      <c r="F33" s="31">
        <v>62337</v>
      </c>
      <c r="G33" s="36">
        <f t="shared" si="0"/>
        <v>0.20779</v>
      </c>
      <c r="H33" s="31">
        <v>6757472</v>
      </c>
      <c r="I33" s="36">
        <f t="shared" si="1"/>
        <v>22.524906666666666</v>
      </c>
      <c r="J33" s="31">
        <v>6119366</v>
      </c>
      <c r="K33" s="36">
        <f t="shared" si="2"/>
        <v>20.397886666666668</v>
      </c>
      <c r="L33" s="31">
        <v>0</v>
      </c>
      <c r="M33" s="36">
        <f t="shared" si="3"/>
        <v>0</v>
      </c>
      <c r="N33" s="31">
        <f t="shared" si="4"/>
        <v>12939175</v>
      </c>
      <c r="O33" s="36">
        <f t="shared" si="5"/>
        <v>43.130583333333334</v>
      </c>
      <c r="P33" s="31">
        <v>-9827889</v>
      </c>
      <c r="Q33" s="31">
        <v>180000</v>
      </c>
      <c r="R33" s="31">
        <v>180000</v>
      </c>
      <c r="S33" s="31">
        <v>220305</v>
      </c>
      <c r="T33" s="36">
        <f t="shared" si="6"/>
        <v>1.2239166666666668</v>
      </c>
      <c r="U33" s="36">
        <f t="shared" si="7"/>
        <v>-1.6226531455534348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37090520</v>
      </c>
      <c r="E35" s="32">
        <f>SUM(E28:E34)</f>
        <v>37121394</v>
      </c>
      <c r="F35" s="32">
        <f>SUM(F28:F34)</f>
        <v>3325420</v>
      </c>
      <c r="G35" s="37">
        <f t="shared" si="0"/>
        <v>8.9656871890714931E-2</v>
      </c>
      <c r="H35" s="32">
        <f>SUM(H28:H34)</f>
        <v>14780229</v>
      </c>
      <c r="I35" s="37">
        <f t="shared" si="1"/>
        <v>0.39849074642253601</v>
      </c>
      <c r="J35" s="32">
        <f>SUM(J28:J34)</f>
        <v>8965992</v>
      </c>
      <c r="K35" s="37">
        <f t="shared" si="2"/>
        <v>0.24153166230772477</v>
      </c>
      <c r="L35" s="32">
        <f>SUM(L28:L34)</f>
        <v>0</v>
      </c>
      <c r="M35" s="37">
        <f t="shared" si="3"/>
        <v>0</v>
      </c>
      <c r="N35" s="32">
        <f t="shared" si="4"/>
        <v>27071641</v>
      </c>
      <c r="O35" s="37">
        <f t="shared" si="5"/>
        <v>0.72927328645039569</v>
      </c>
      <c r="P35" s="32">
        <f>SUM(P28:P34)</f>
        <v>-5007577</v>
      </c>
      <c r="Q35" s="32">
        <f>SUM(Q28:Q34)</f>
        <v>37520599</v>
      </c>
      <c r="R35" s="32">
        <f>SUM(R28:R34)</f>
        <v>37375054</v>
      </c>
      <c r="S35" s="32">
        <f>SUM(S28:S34)</f>
        <v>16290903</v>
      </c>
      <c r="T35" s="37">
        <f t="shared" si="6"/>
        <v>0.43587637358329973</v>
      </c>
      <c r="U35" s="37">
        <f t="shared" si="7"/>
        <v>-2.7904850988811556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148040959</v>
      </c>
      <c r="E36" s="31">
        <v>132234826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94206</v>
      </c>
      <c r="Q36" s="31">
        <v>26182224</v>
      </c>
      <c r="R36" s="31">
        <v>54574978</v>
      </c>
      <c r="S36" s="31">
        <v>94206</v>
      </c>
      <c r="T36" s="36">
        <f t="shared" si="6"/>
        <v>1.7261756843951453E-3</v>
      </c>
      <c r="U36" s="36">
        <f t="shared" si="7"/>
        <v>-1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2934746</v>
      </c>
      <c r="E37" s="31">
        <v>3090529</v>
      </c>
      <c r="F37" s="31">
        <v>405000</v>
      </c>
      <c r="G37" s="36">
        <f t="shared" si="0"/>
        <v>0.13800172144369563</v>
      </c>
      <c r="H37" s="31">
        <v>2189311</v>
      </c>
      <c r="I37" s="36">
        <f t="shared" si="1"/>
        <v>0.74599675747066352</v>
      </c>
      <c r="J37" s="31">
        <v>484000</v>
      </c>
      <c r="K37" s="36">
        <f t="shared" si="2"/>
        <v>0.15660749340970428</v>
      </c>
      <c r="L37" s="31">
        <v>0</v>
      </c>
      <c r="M37" s="36">
        <f t="shared" si="3"/>
        <v>0</v>
      </c>
      <c r="N37" s="31">
        <f t="shared" si="4"/>
        <v>3078311</v>
      </c>
      <c r="O37" s="36">
        <f t="shared" si="5"/>
        <v>0.99604663149900874</v>
      </c>
      <c r="P37" s="31">
        <v>1362</v>
      </c>
      <c r="Q37" s="31">
        <v>1205634</v>
      </c>
      <c r="R37" s="31">
        <v>2598668</v>
      </c>
      <c r="S37" s="31">
        <v>572809</v>
      </c>
      <c r="T37" s="36">
        <f t="shared" si="6"/>
        <v>0.22042407879729153</v>
      </c>
      <c r="U37" s="36">
        <f t="shared" si="7"/>
        <v>354.35976505139502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2385000</v>
      </c>
      <c r="E38" s="31">
        <v>2385000</v>
      </c>
      <c r="F38" s="31">
        <v>738745</v>
      </c>
      <c r="G38" s="36">
        <f t="shared" si="0"/>
        <v>0.30974633123689727</v>
      </c>
      <c r="H38" s="31">
        <v>805763</v>
      </c>
      <c r="I38" s="36">
        <f t="shared" si="1"/>
        <v>0.33784612159329142</v>
      </c>
      <c r="J38" s="31">
        <v>549575</v>
      </c>
      <c r="K38" s="36">
        <f t="shared" si="2"/>
        <v>0.23042976939203355</v>
      </c>
      <c r="L38" s="31">
        <v>0</v>
      </c>
      <c r="M38" s="36">
        <f t="shared" si="3"/>
        <v>0</v>
      </c>
      <c r="N38" s="31">
        <f t="shared" si="4"/>
        <v>2094083</v>
      </c>
      <c r="O38" s="36">
        <f t="shared" si="5"/>
        <v>0.87802222222222226</v>
      </c>
      <c r="P38" s="31">
        <v>419690</v>
      </c>
      <c r="Q38" s="31">
        <v>2289600</v>
      </c>
      <c r="R38" s="31">
        <v>2216800</v>
      </c>
      <c r="S38" s="31">
        <v>862981</v>
      </c>
      <c r="T38" s="36">
        <f t="shared" si="6"/>
        <v>0.38929132082280765</v>
      </c>
      <c r="U38" s="36">
        <f t="shared" si="7"/>
        <v>0.30947842455145458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29097000</v>
      </c>
      <c r="E39" s="31">
        <v>29097000</v>
      </c>
      <c r="F39" s="31">
        <v>4744364</v>
      </c>
      <c r="G39" s="36">
        <f t="shared" si="0"/>
        <v>0.16305337319998625</v>
      </c>
      <c r="H39" s="31">
        <v>5336667</v>
      </c>
      <c r="I39" s="36">
        <f t="shared" si="1"/>
        <v>0.18340952675533559</v>
      </c>
      <c r="J39" s="31">
        <v>8152364</v>
      </c>
      <c r="K39" s="36">
        <f t="shared" si="2"/>
        <v>0.28017885005327009</v>
      </c>
      <c r="L39" s="31">
        <v>0</v>
      </c>
      <c r="M39" s="36">
        <f t="shared" si="3"/>
        <v>0</v>
      </c>
      <c r="N39" s="31">
        <f t="shared" si="4"/>
        <v>18233395</v>
      </c>
      <c r="O39" s="36">
        <f t="shared" si="5"/>
        <v>0.6266417500085919</v>
      </c>
      <c r="P39" s="31">
        <v>1536840</v>
      </c>
      <c r="Q39" s="31">
        <v>27133000</v>
      </c>
      <c r="R39" s="31">
        <v>25500000</v>
      </c>
      <c r="S39" s="31">
        <v>7351422</v>
      </c>
      <c r="T39" s="36">
        <f t="shared" si="6"/>
        <v>0.2882910588235294</v>
      </c>
      <c r="U39" s="36">
        <f t="shared" si="7"/>
        <v>4.304627677572161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182457705</v>
      </c>
      <c r="E40" s="32">
        <f>SUM(E36:E39)</f>
        <v>166807355</v>
      </c>
      <c r="F40" s="32">
        <f>SUM(F36:F39)</f>
        <v>5888109</v>
      </c>
      <c r="G40" s="37">
        <f t="shared" si="0"/>
        <v>3.2271089894504591E-2</v>
      </c>
      <c r="H40" s="32">
        <f>SUM(H36:H39)</f>
        <v>8331741</v>
      </c>
      <c r="I40" s="37">
        <f t="shared" si="1"/>
        <v>4.5663958121143745E-2</v>
      </c>
      <c r="J40" s="32">
        <f>SUM(J36:J39)</f>
        <v>9185939</v>
      </c>
      <c r="K40" s="37">
        <f t="shared" si="2"/>
        <v>5.5069148479693839E-2</v>
      </c>
      <c r="L40" s="32">
        <f>SUM(L36:L39)</f>
        <v>0</v>
      </c>
      <c r="M40" s="37">
        <f t="shared" si="3"/>
        <v>0</v>
      </c>
      <c r="N40" s="32">
        <f t="shared" si="4"/>
        <v>23405789</v>
      </c>
      <c r="O40" s="37">
        <f t="shared" si="5"/>
        <v>0.14031628881112587</v>
      </c>
      <c r="P40" s="32">
        <f>SUM(P36:P39)</f>
        <v>2052098</v>
      </c>
      <c r="Q40" s="32">
        <f>SUM(Q36:Q39)</f>
        <v>56810458</v>
      </c>
      <c r="R40" s="32">
        <f>SUM(R36:R39)</f>
        <v>84890446</v>
      </c>
      <c r="S40" s="32">
        <f>SUM(S36:S39)</f>
        <v>8881418</v>
      </c>
      <c r="T40" s="37">
        <f t="shared" si="6"/>
        <v>0.10462211495507986</v>
      </c>
      <c r="U40" s="37">
        <f t="shared" si="7"/>
        <v>3.476364676540789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8113000</v>
      </c>
      <c r="E41" s="31">
        <v>12913000</v>
      </c>
      <c r="F41" s="31">
        <v>3465096</v>
      </c>
      <c r="G41" s="36">
        <f t="shared" si="0"/>
        <v>0.42710415382719091</v>
      </c>
      <c r="H41" s="31">
        <v>2141686</v>
      </c>
      <c r="I41" s="36">
        <f t="shared" si="1"/>
        <v>0.26398200419080486</v>
      </c>
      <c r="J41" s="31">
        <v>4328739</v>
      </c>
      <c r="K41" s="36">
        <f t="shared" si="2"/>
        <v>0.33522334081932936</v>
      </c>
      <c r="L41" s="31">
        <v>0</v>
      </c>
      <c r="M41" s="36">
        <f t="shared" si="3"/>
        <v>0</v>
      </c>
      <c r="N41" s="31">
        <f t="shared" si="4"/>
        <v>9935521</v>
      </c>
      <c r="O41" s="36">
        <f t="shared" si="5"/>
        <v>0.76942004181832258</v>
      </c>
      <c r="P41" s="31">
        <v>0</v>
      </c>
      <c r="Q41" s="31">
        <v>0</v>
      </c>
      <c r="R41" s="31">
        <v>15912382</v>
      </c>
      <c r="S41" s="31">
        <v>2199100</v>
      </c>
      <c r="T41" s="36">
        <f t="shared" si="6"/>
        <v>0.13820055350606841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33335120</v>
      </c>
      <c r="E42" s="31">
        <v>65764036</v>
      </c>
      <c r="F42" s="31">
        <v>26691945</v>
      </c>
      <c r="G42" s="36">
        <f t="shared" si="0"/>
        <v>0.80071543165286341</v>
      </c>
      <c r="H42" s="31">
        <v>6968179</v>
      </c>
      <c r="I42" s="36">
        <f t="shared" si="1"/>
        <v>0.20903416576871481</v>
      </c>
      <c r="J42" s="31">
        <v>29199330</v>
      </c>
      <c r="K42" s="36">
        <f t="shared" si="2"/>
        <v>0.44400149041947484</v>
      </c>
      <c r="L42" s="31">
        <v>0</v>
      </c>
      <c r="M42" s="36">
        <f t="shared" si="3"/>
        <v>0</v>
      </c>
      <c r="N42" s="31">
        <f t="shared" si="4"/>
        <v>62859454</v>
      </c>
      <c r="O42" s="36">
        <f t="shared" si="5"/>
        <v>0.95583327641265814</v>
      </c>
      <c r="P42" s="31">
        <v>8975162</v>
      </c>
      <c r="Q42" s="31">
        <v>67985349</v>
      </c>
      <c r="R42" s="31">
        <v>68071549</v>
      </c>
      <c r="S42" s="31">
        <v>24944350</v>
      </c>
      <c r="T42" s="36">
        <f t="shared" si="6"/>
        <v>0.36644310826539295</v>
      </c>
      <c r="U42" s="36">
        <f t="shared" si="7"/>
        <v>2.2533485189459532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5227950</v>
      </c>
      <c r="E43" s="31">
        <v>5227950</v>
      </c>
      <c r="F43" s="31">
        <v>33386096</v>
      </c>
      <c r="G43" s="36">
        <f t="shared" si="0"/>
        <v>6.3860779081666807</v>
      </c>
      <c r="H43" s="31">
        <v>48955583</v>
      </c>
      <c r="I43" s="36">
        <f t="shared" si="1"/>
        <v>9.3642026033148742</v>
      </c>
      <c r="J43" s="31">
        <v>18147062</v>
      </c>
      <c r="K43" s="36">
        <f t="shared" si="2"/>
        <v>3.471162118995017</v>
      </c>
      <c r="L43" s="31">
        <v>0</v>
      </c>
      <c r="M43" s="36">
        <f t="shared" si="3"/>
        <v>0</v>
      </c>
      <c r="N43" s="31">
        <f t="shared" si="4"/>
        <v>100488741</v>
      </c>
      <c r="O43" s="36">
        <f t="shared" si="5"/>
        <v>19.221442630476574</v>
      </c>
      <c r="P43" s="31">
        <v>11347047</v>
      </c>
      <c r="Q43" s="31">
        <v>5332850</v>
      </c>
      <c r="R43" s="31">
        <v>9690350</v>
      </c>
      <c r="S43" s="31">
        <v>57241363</v>
      </c>
      <c r="T43" s="36">
        <f t="shared" si="6"/>
        <v>5.9070480426403584</v>
      </c>
      <c r="U43" s="36">
        <f t="shared" si="7"/>
        <v>0.59927618172375596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26140400</v>
      </c>
      <c r="E44" s="31">
        <v>26140400</v>
      </c>
      <c r="F44" s="31">
        <v>380440</v>
      </c>
      <c r="G44" s="36">
        <f t="shared" si="0"/>
        <v>1.4553717617174947E-2</v>
      </c>
      <c r="H44" s="31">
        <v>573480</v>
      </c>
      <c r="I44" s="36">
        <f t="shared" si="1"/>
        <v>2.193845541766767E-2</v>
      </c>
      <c r="J44" s="31">
        <v>512246</v>
      </c>
      <c r="K44" s="36">
        <f t="shared" si="2"/>
        <v>1.9595951094857005E-2</v>
      </c>
      <c r="L44" s="31">
        <v>0</v>
      </c>
      <c r="M44" s="36">
        <f t="shared" si="3"/>
        <v>0</v>
      </c>
      <c r="N44" s="31">
        <f t="shared" si="4"/>
        <v>1466166</v>
      </c>
      <c r="O44" s="36">
        <f t="shared" si="5"/>
        <v>5.6088124129699622E-2</v>
      </c>
      <c r="P44" s="31">
        <v>459438</v>
      </c>
      <c r="Q44" s="31">
        <v>24673500</v>
      </c>
      <c r="R44" s="31">
        <v>24673500</v>
      </c>
      <c r="S44" s="31">
        <v>1753999</v>
      </c>
      <c r="T44" s="36">
        <f t="shared" si="6"/>
        <v>7.1088374166616008E-2</v>
      </c>
      <c r="U44" s="36">
        <f t="shared" si="7"/>
        <v>0.11494042721760067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22382265</v>
      </c>
      <c r="E45" s="31">
        <v>19323340</v>
      </c>
      <c r="F45" s="31">
        <v>4034586</v>
      </c>
      <c r="G45" s="36">
        <f t="shared" si="0"/>
        <v>0.18025816422064522</v>
      </c>
      <c r="H45" s="31">
        <v>5010022</v>
      </c>
      <c r="I45" s="36">
        <f t="shared" si="1"/>
        <v>0.223838918894044</v>
      </c>
      <c r="J45" s="31">
        <v>3953487</v>
      </c>
      <c r="K45" s="36">
        <f t="shared" si="2"/>
        <v>0.20459646210230736</v>
      </c>
      <c r="L45" s="31">
        <v>0</v>
      </c>
      <c r="M45" s="36">
        <f t="shared" si="3"/>
        <v>0</v>
      </c>
      <c r="N45" s="31">
        <f t="shared" si="4"/>
        <v>12998095</v>
      </c>
      <c r="O45" s="36">
        <f t="shared" si="5"/>
        <v>0.6726629557830065</v>
      </c>
      <c r="P45" s="31">
        <v>4362531</v>
      </c>
      <c r="Q45" s="31">
        <v>37244763</v>
      </c>
      <c r="R45" s="31">
        <v>37097443</v>
      </c>
      <c r="S45" s="31">
        <v>13371122</v>
      </c>
      <c r="T45" s="36">
        <f t="shared" si="6"/>
        <v>0.36043244274275182</v>
      </c>
      <c r="U45" s="36">
        <f t="shared" si="7"/>
        <v>-9.3763001340277041E-2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22944044</v>
      </c>
      <c r="E46" s="31">
        <v>36944044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22629481</v>
      </c>
      <c r="R46" s="31">
        <v>22629481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118142779</v>
      </c>
      <c r="E47" s="32">
        <f>SUM(E41:E46)</f>
        <v>166312770</v>
      </c>
      <c r="F47" s="32">
        <f>SUM(F41:F46)</f>
        <v>67958163</v>
      </c>
      <c r="G47" s="37">
        <f t="shared" si="0"/>
        <v>0.57522062351351999</v>
      </c>
      <c r="H47" s="32">
        <f>SUM(H41:H46)</f>
        <v>63648950</v>
      </c>
      <c r="I47" s="37">
        <f t="shared" si="1"/>
        <v>0.53874600325763455</v>
      </c>
      <c r="J47" s="32">
        <f>SUM(J41:J46)</f>
        <v>56140864</v>
      </c>
      <c r="K47" s="37">
        <f t="shared" si="2"/>
        <v>0.33756195630678271</v>
      </c>
      <c r="L47" s="32">
        <f>SUM(L41:L46)</f>
        <v>0</v>
      </c>
      <c r="M47" s="37">
        <f t="shared" si="3"/>
        <v>0</v>
      </c>
      <c r="N47" s="32">
        <f t="shared" si="4"/>
        <v>187747977</v>
      </c>
      <c r="O47" s="37">
        <f t="shared" si="5"/>
        <v>1.1288849136479417</v>
      </c>
      <c r="P47" s="32">
        <f>SUM(P41:P46)</f>
        <v>25144178</v>
      </c>
      <c r="Q47" s="32">
        <f>SUM(Q41:Q46)</f>
        <v>157865943</v>
      </c>
      <c r="R47" s="32">
        <f>SUM(R41:R46)</f>
        <v>178074705</v>
      </c>
      <c r="S47" s="32">
        <f>SUM(S41:S46)</f>
        <v>99509934</v>
      </c>
      <c r="T47" s="37">
        <f t="shared" si="6"/>
        <v>0.55881004548063129</v>
      </c>
      <c r="U47" s="37">
        <f t="shared" si="7"/>
        <v>1.2327579768167407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2889192</v>
      </c>
      <c r="E48" s="31">
        <v>2889192</v>
      </c>
      <c r="F48" s="31">
        <v>15000</v>
      </c>
      <c r="G48" s="36">
        <f t="shared" si="0"/>
        <v>5.1917629565636347E-3</v>
      </c>
      <c r="H48" s="31">
        <v>0</v>
      </c>
      <c r="I48" s="36">
        <f t="shared" si="1"/>
        <v>0</v>
      </c>
      <c r="J48" s="31">
        <v>267525</v>
      </c>
      <c r="K48" s="36">
        <f t="shared" si="2"/>
        <v>9.259509233031242E-2</v>
      </c>
      <c r="L48" s="31">
        <v>0</v>
      </c>
      <c r="M48" s="36">
        <f t="shared" si="3"/>
        <v>0</v>
      </c>
      <c r="N48" s="31">
        <f t="shared" si="4"/>
        <v>282525</v>
      </c>
      <c r="O48" s="36">
        <f t="shared" si="5"/>
        <v>9.7786855286876057E-2</v>
      </c>
      <c r="P48" s="31">
        <v>10672</v>
      </c>
      <c r="Q48" s="31">
        <v>2935296</v>
      </c>
      <c r="R48" s="31">
        <v>2739648</v>
      </c>
      <c r="S48" s="31">
        <v>1134748</v>
      </c>
      <c r="T48" s="36">
        <f t="shared" si="6"/>
        <v>0.41419481626836735</v>
      </c>
      <c r="U48" s="36">
        <f t="shared" si="7"/>
        <v>24.067934782608695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1782580</v>
      </c>
      <c r="Q49" s="31">
        <v>0</v>
      </c>
      <c r="R49" s="31">
        <v>35777000</v>
      </c>
      <c r="S49" s="31">
        <v>1782580</v>
      </c>
      <c r="T49" s="36">
        <f t="shared" si="6"/>
        <v>4.9824747742963353E-2</v>
      </c>
      <c r="U49" s="36">
        <f t="shared" si="7"/>
        <v>-1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1236000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49937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49937</v>
      </c>
      <c r="O50" s="36">
        <f t="shared" si="5"/>
        <v>0</v>
      </c>
      <c r="P50" s="31">
        <v>0</v>
      </c>
      <c r="Q50" s="31">
        <v>0</v>
      </c>
      <c r="R50" s="31">
        <v>2060000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360</v>
      </c>
      <c r="I51" s="36">
        <f t="shared" si="1"/>
        <v>0</v>
      </c>
      <c r="J51" s="31">
        <v>759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1119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4125192</v>
      </c>
      <c r="E53" s="32">
        <f>SUM(E48:E52)</f>
        <v>2889192</v>
      </c>
      <c r="F53" s="32">
        <f>SUM(F48:F52)</f>
        <v>15000</v>
      </c>
      <c r="G53" s="37">
        <f t="shared" si="0"/>
        <v>3.6361943880430293E-3</v>
      </c>
      <c r="H53" s="32">
        <f>SUM(H48:H52)</f>
        <v>360</v>
      </c>
      <c r="I53" s="37">
        <f t="shared" si="1"/>
        <v>8.7268665313032699E-5</v>
      </c>
      <c r="J53" s="32">
        <f>SUM(J48:J52)</f>
        <v>318221</v>
      </c>
      <c r="K53" s="37">
        <f t="shared" si="2"/>
        <v>0.11014186665337575</v>
      </c>
      <c r="L53" s="32">
        <f>SUM(L48:L52)</f>
        <v>0</v>
      </c>
      <c r="M53" s="37">
        <f t="shared" si="3"/>
        <v>0</v>
      </c>
      <c r="N53" s="32">
        <f t="shared" si="4"/>
        <v>333581</v>
      </c>
      <c r="O53" s="37">
        <f t="shared" si="5"/>
        <v>0.11545823192089691</v>
      </c>
      <c r="P53" s="32">
        <f>SUM(P48:P52)</f>
        <v>1793252</v>
      </c>
      <c r="Q53" s="32">
        <f>SUM(Q48:Q52)</f>
        <v>2935296</v>
      </c>
      <c r="R53" s="32">
        <f>SUM(R48:R52)</f>
        <v>40576648</v>
      </c>
      <c r="S53" s="32">
        <f>SUM(S48:S52)</f>
        <v>2917328</v>
      </c>
      <c r="T53" s="37">
        <f t="shared" si="6"/>
        <v>7.1896722469534699E-2</v>
      </c>
      <c r="U53" s="37">
        <f t="shared" si="7"/>
        <v>-0.82254529759342243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873018539</v>
      </c>
      <c r="E54" s="32">
        <f>SUM(E8:E9,E11:E18,E20:E26,E28:E34,E36:E39,E41:E46,E48:E52)</f>
        <v>891877293</v>
      </c>
      <c r="F54" s="32">
        <f>SUM(F8:F9,F11:F18,F20:F26,F28:F34,F36:F39,F41:F46,F48:F52)</f>
        <v>110619581</v>
      </c>
      <c r="G54" s="37">
        <f t="shared" si="0"/>
        <v>0.12670931493242896</v>
      </c>
      <c r="H54" s="32">
        <f>SUM(H8:H9,H11:H18,H20:H26,H28:H34,H36:H39,H41:H46,H48:H52)</f>
        <v>134886180</v>
      </c>
      <c r="I54" s="37">
        <f t="shared" si="1"/>
        <v>0.15450551617667307</v>
      </c>
      <c r="J54" s="32">
        <f>SUM(J8:J9,J11:J18,J20:J26,J28:J34,J36:J39,J41:J46,J48:J52)</f>
        <v>156295752</v>
      </c>
      <c r="K54" s="37">
        <f t="shared" si="2"/>
        <v>0.17524356010261155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401801513</v>
      </c>
      <c r="O54" s="37">
        <f t="shared" si="5"/>
        <v>0.45051210088381521</v>
      </c>
      <c r="P54" s="32">
        <f>SUM(P8:P9,P11:P18,P20:P26,P28:P34,P36:P39,P41:P46,P48:P52)</f>
        <v>18393389</v>
      </c>
      <c r="Q54" s="32">
        <f>SUM(Q8:Q9,Q11:Q18,Q20:Q26,Q28:Q34,Q36:Q39,Q41:Q46,Q48:Q52)</f>
        <v>585479314</v>
      </c>
      <c r="R54" s="32">
        <f>SUM(R8:R9,R11:R18,R20:R26,R28:R34,R36:R39,R41:R46,R48:R52)</f>
        <v>721752595</v>
      </c>
      <c r="S54" s="32">
        <f>SUM(S8:S9,S11:S18,S20:S26,S28:S34,S36:S39,S41:S46,S48:S52)</f>
        <v>225097630</v>
      </c>
      <c r="T54" s="37">
        <f t="shared" si="6"/>
        <v>0.31187644015329102</v>
      </c>
      <c r="U54" s="37">
        <f t="shared" si="7"/>
        <v>7.4973874037024935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19256880</v>
      </c>
      <c r="E57" s="31">
        <v>22193760</v>
      </c>
      <c r="F57" s="31">
        <v>3137743</v>
      </c>
      <c r="G57" s="36">
        <f t="shared" ref="G57:G85" si="8">IF(($D57      =0),0,($F57      /$D57      ))</f>
        <v>0.16294140068380755</v>
      </c>
      <c r="H57" s="31">
        <v>3245188</v>
      </c>
      <c r="I57" s="36">
        <f t="shared" ref="I57:I85" si="9">IF(($D57      =0),0,($H57      /$D57      ))</f>
        <v>0.16852096497459609</v>
      </c>
      <c r="J57" s="31">
        <v>4639230</v>
      </c>
      <c r="K57" s="36">
        <f t="shared" ref="K57:K85" si="10">IF(($E57      =0),0,($J57      /$E57      ))</f>
        <v>0.2090330795683111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11022161</v>
      </c>
      <c r="O57" s="36">
        <f t="shared" ref="O57:O85" si="13">IF(($E57      =0),0,($N57      /$E57      ))</f>
        <v>0.49663333297287166</v>
      </c>
      <c r="P57" s="31">
        <v>0</v>
      </c>
      <c r="Q57" s="31">
        <v>18696000</v>
      </c>
      <c r="R57" s="31">
        <v>18696000</v>
      </c>
      <c r="S57" s="31">
        <v>0</v>
      </c>
      <c r="T57" s="36">
        <f t="shared" ref="T57:T85" si="14">IF(($R57      =0),0,($S57      /$R57      ))</f>
        <v>0</v>
      </c>
      <c r="U57" s="36">
        <f t="shared" ref="U57:U85" si="15">IF(($P57      =0),0,(($J57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19256880</v>
      </c>
      <c r="E58" s="32">
        <f>E57</f>
        <v>22193760</v>
      </c>
      <c r="F58" s="32">
        <f>F57</f>
        <v>3137743</v>
      </c>
      <c r="G58" s="37">
        <f t="shared" si="8"/>
        <v>0.16294140068380755</v>
      </c>
      <c r="H58" s="32">
        <f>H57</f>
        <v>3245188</v>
      </c>
      <c r="I58" s="37">
        <f t="shared" si="9"/>
        <v>0.16852096497459609</v>
      </c>
      <c r="J58" s="32">
        <f>J57</f>
        <v>4639230</v>
      </c>
      <c r="K58" s="37">
        <f t="shared" si="10"/>
        <v>0.2090330795683111</v>
      </c>
      <c r="L58" s="32">
        <f>L57</f>
        <v>0</v>
      </c>
      <c r="M58" s="37">
        <f t="shared" si="11"/>
        <v>0</v>
      </c>
      <c r="N58" s="32">
        <f t="shared" si="12"/>
        <v>11022161</v>
      </c>
      <c r="O58" s="37">
        <f t="shared" si="13"/>
        <v>0.49663333297287166</v>
      </c>
      <c r="P58" s="32">
        <f>P57</f>
        <v>0</v>
      </c>
      <c r="Q58" s="32">
        <f>Q57</f>
        <v>18696000</v>
      </c>
      <c r="R58" s="32">
        <f>R57</f>
        <v>18696000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3759545</v>
      </c>
      <c r="E65" s="31">
        <v>3759545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179520</v>
      </c>
      <c r="K65" s="36">
        <f t="shared" si="10"/>
        <v>4.7750459164606358E-2</v>
      </c>
      <c r="L65" s="31">
        <v>0</v>
      </c>
      <c r="M65" s="36">
        <f t="shared" si="11"/>
        <v>0</v>
      </c>
      <c r="N65" s="31">
        <f t="shared" si="12"/>
        <v>179520</v>
      </c>
      <c r="O65" s="36">
        <f t="shared" si="13"/>
        <v>4.7750459164606358E-2</v>
      </c>
      <c r="P65" s="31">
        <v>0</v>
      </c>
      <c r="Q65" s="31">
        <v>3342099</v>
      </c>
      <c r="R65" s="31">
        <v>3342099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66466</v>
      </c>
      <c r="E66" s="31">
        <v>90000</v>
      </c>
      <c r="F66" s="31">
        <v>20481</v>
      </c>
      <c r="G66" s="36">
        <f t="shared" si="8"/>
        <v>0.30814250895194534</v>
      </c>
      <c r="H66" s="31">
        <v>11526</v>
      </c>
      <c r="I66" s="36">
        <f t="shared" si="9"/>
        <v>0.17341197002978967</v>
      </c>
      <c r="J66" s="31">
        <v>13304</v>
      </c>
      <c r="K66" s="36">
        <f t="shared" si="10"/>
        <v>0.14782222222222222</v>
      </c>
      <c r="L66" s="31">
        <v>0</v>
      </c>
      <c r="M66" s="36">
        <f t="shared" si="11"/>
        <v>0</v>
      </c>
      <c r="N66" s="31">
        <f t="shared" si="12"/>
        <v>45311</v>
      </c>
      <c r="O66" s="36">
        <f t="shared" si="13"/>
        <v>0.50345555555555555</v>
      </c>
      <c r="P66" s="31">
        <v>9844</v>
      </c>
      <c r="Q66" s="31">
        <v>360000</v>
      </c>
      <c r="R66" s="31">
        <v>60000</v>
      </c>
      <c r="S66" s="31">
        <v>15301</v>
      </c>
      <c r="T66" s="36">
        <f t="shared" si="14"/>
        <v>0.25501666666666667</v>
      </c>
      <c r="U66" s="36">
        <f t="shared" si="15"/>
        <v>0.35148313693620481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50000000</v>
      </c>
      <c r="E67" s="31">
        <v>50000000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4952530</v>
      </c>
      <c r="E68" s="31">
        <v>4952530</v>
      </c>
      <c r="F68" s="31">
        <v>11181</v>
      </c>
      <c r="G68" s="36">
        <f t="shared" si="8"/>
        <v>2.2576339769774236E-3</v>
      </c>
      <c r="H68" s="31">
        <v>20234</v>
      </c>
      <c r="I68" s="36">
        <f t="shared" si="9"/>
        <v>4.0855885779591443E-3</v>
      </c>
      <c r="J68" s="31">
        <v>-8736157</v>
      </c>
      <c r="K68" s="36">
        <f t="shared" si="10"/>
        <v>-1.7639786129513602</v>
      </c>
      <c r="L68" s="31">
        <v>0</v>
      </c>
      <c r="M68" s="36">
        <f t="shared" si="11"/>
        <v>0</v>
      </c>
      <c r="N68" s="31">
        <f t="shared" si="12"/>
        <v>-8704742</v>
      </c>
      <c r="O68" s="36">
        <f t="shared" si="13"/>
        <v>-1.7576353903964237</v>
      </c>
      <c r="P68" s="31">
        <v>-393979</v>
      </c>
      <c r="Q68" s="31">
        <v>5505661</v>
      </c>
      <c r="R68" s="31">
        <v>3074353</v>
      </c>
      <c r="S68" s="31">
        <v>612472</v>
      </c>
      <c r="T68" s="36">
        <f t="shared" si="14"/>
        <v>0.19921980332121914</v>
      </c>
      <c r="U68" s="36">
        <f t="shared" si="15"/>
        <v>21.174169181606125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58778541</v>
      </c>
      <c r="E70" s="32">
        <f>SUM(E64:E69)</f>
        <v>58802075</v>
      </c>
      <c r="F70" s="32">
        <f>SUM(F64:F69)</f>
        <v>31662</v>
      </c>
      <c r="G70" s="37">
        <f t="shared" si="8"/>
        <v>5.3866597335241789E-4</v>
      </c>
      <c r="H70" s="32">
        <f>SUM(H64:H69)</f>
        <v>31760</v>
      </c>
      <c r="I70" s="37">
        <f t="shared" si="9"/>
        <v>5.4033324848944445E-4</v>
      </c>
      <c r="J70" s="32">
        <f>SUM(J64:J69)</f>
        <v>-8543333</v>
      </c>
      <c r="K70" s="37">
        <f t="shared" si="10"/>
        <v>-0.14528965176824118</v>
      </c>
      <c r="L70" s="32">
        <f>SUM(L64:L69)</f>
        <v>0</v>
      </c>
      <c r="M70" s="37">
        <f t="shared" si="11"/>
        <v>0</v>
      </c>
      <c r="N70" s="32">
        <f t="shared" si="12"/>
        <v>-8479911</v>
      </c>
      <c r="O70" s="37">
        <f t="shared" si="13"/>
        <v>-0.14421108438775332</v>
      </c>
      <c r="P70" s="32">
        <f>SUM(P64:P69)</f>
        <v>-384135</v>
      </c>
      <c r="Q70" s="32">
        <f>SUM(Q64:Q69)</f>
        <v>9207760</v>
      </c>
      <c r="R70" s="32">
        <f>SUM(R64:R69)</f>
        <v>6476452</v>
      </c>
      <c r="S70" s="32">
        <f>SUM(S64:S69)</f>
        <v>627773</v>
      </c>
      <c r="T70" s="37">
        <f t="shared" si="14"/>
        <v>9.6931622437717441E-2</v>
      </c>
      <c r="U70" s="37">
        <f t="shared" si="15"/>
        <v>21.240444114699258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62428662</v>
      </c>
      <c r="E71" s="31">
        <v>62428662</v>
      </c>
      <c r="F71" s="31">
        <v>25429725</v>
      </c>
      <c r="G71" s="36">
        <f t="shared" si="8"/>
        <v>0.40734054175308132</v>
      </c>
      <c r="H71" s="31">
        <v>0</v>
      </c>
      <c r="I71" s="36">
        <f t="shared" si="9"/>
        <v>0</v>
      </c>
      <c r="J71" s="31">
        <v>35601524</v>
      </c>
      <c r="K71" s="36">
        <f t="shared" si="10"/>
        <v>0.57027530079052469</v>
      </c>
      <c r="L71" s="31">
        <v>0</v>
      </c>
      <c r="M71" s="36">
        <f t="shared" si="11"/>
        <v>0</v>
      </c>
      <c r="N71" s="31">
        <f t="shared" si="12"/>
        <v>61031249</v>
      </c>
      <c r="O71" s="36">
        <f t="shared" si="13"/>
        <v>0.97761584254360601</v>
      </c>
      <c r="P71" s="31">
        <v>14532004</v>
      </c>
      <c r="Q71" s="31">
        <v>59875008</v>
      </c>
      <c r="R71" s="31">
        <v>59878244</v>
      </c>
      <c r="S71" s="31">
        <v>53221483</v>
      </c>
      <c r="T71" s="36">
        <f t="shared" si="14"/>
        <v>0.88882838648374529</v>
      </c>
      <c r="U71" s="36">
        <f t="shared" si="15"/>
        <v>1.4498702312495921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1552000</v>
      </c>
      <c r="E72" s="31">
        <v>1552000</v>
      </c>
      <c r="F72" s="31">
        <v>388000</v>
      </c>
      <c r="G72" s="36">
        <f t="shared" si="8"/>
        <v>0.25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388000</v>
      </c>
      <c r="O72" s="36">
        <f t="shared" si="13"/>
        <v>0.25</v>
      </c>
      <c r="P72" s="31">
        <v>2988000</v>
      </c>
      <c r="Q72" s="31">
        <v>4305000</v>
      </c>
      <c r="R72" s="31">
        <v>4305000</v>
      </c>
      <c r="S72" s="31">
        <v>4064000</v>
      </c>
      <c r="T72" s="36">
        <f t="shared" si="14"/>
        <v>0.94401858304297326</v>
      </c>
      <c r="U72" s="36">
        <f t="shared" si="15"/>
        <v>-1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9193587</v>
      </c>
      <c r="E73" s="31">
        <v>9164399</v>
      </c>
      <c r="F73" s="31">
        <v>3820435</v>
      </c>
      <c r="G73" s="36">
        <f t="shared" si="8"/>
        <v>0.41555434239106021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3820435</v>
      </c>
      <c r="O73" s="36">
        <f t="shared" si="13"/>
        <v>0.41687785527452481</v>
      </c>
      <c r="P73" s="31">
        <v>789</v>
      </c>
      <c r="Q73" s="31">
        <v>9772024</v>
      </c>
      <c r="R73" s="31">
        <v>9772024</v>
      </c>
      <c r="S73" s="31">
        <v>5253</v>
      </c>
      <c r="T73" s="36">
        <f t="shared" si="14"/>
        <v>5.3755496302506007E-4</v>
      </c>
      <c r="U73" s="36">
        <f t="shared" si="15"/>
        <v>-1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100000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57075</v>
      </c>
      <c r="E75" s="31">
        <v>57075</v>
      </c>
      <c r="F75" s="31">
        <v>304</v>
      </c>
      <c r="G75" s="36">
        <f t="shared" si="8"/>
        <v>5.3263250109505033E-3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304</v>
      </c>
      <c r="O75" s="36">
        <f t="shared" si="13"/>
        <v>5.3263250109505033E-3</v>
      </c>
      <c r="P75" s="31">
        <v>0</v>
      </c>
      <c r="Q75" s="31">
        <v>52650</v>
      </c>
      <c r="R75" s="31">
        <v>54410</v>
      </c>
      <c r="S75" s="31">
        <v>31737</v>
      </c>
      <c r="T75" s="36">
        <f t="shared" si="14"/>
        <v>0.58329351222201797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2304900</v>
      </c>
      <c r="E76" s="31">
        <v>2429904</v>
      </c>
      <c r="F76" s="31">
        <v>694397</v>
      </c>
      <c r="G76" s="36">
        <f t="shared" si="8"/>
        <v>0.30126990324959868</v>
      </c>
      <c r="H76" s="31">
        <v>347216</v>
      </c>
      <c r="I76" s="36">
        <f t="shared" si="9"/>
        <v>0.15064254414508221</v>
      </c>
      <c r="J76" s="31">
        <v>1510554</v>
      </c>
      <c r="K76" s="36">
        <f t="shared" si="10"/>
        <v>0.62165171957410659</v>
      </c>
      <c r="L76" s="31">
        <v>0</v>
      </c>
      <c r="M76" s="36">
        <f t="shared" si="11"/>
        <v>0</v>
      </c>
      <c r="N76" s="31">
        <f t="shared" si="12"/>
        <v>2552167</v>
      </c>
      <c r="O76" s="36">
        <f t="shared" si="13"/>
        <v>1.0503159795613324</v>
      </c>
      <c r="P76" s="31">
        <v>719209</v>
      </c>
      <c r="Q76" s="31">
        <v>2804889</v>
      </c>
      <c r="R76" s="31">
        <v>2804889</v>
      </c>
      <c r="S76" s="31">
        <v>1164794</v>
      </c>
      <c r="T76" s="36">
        <f t="shared" si="14"/>
        <v>0.41527276123939305</v>
      </c>
      <c r="U76" s="36">
        <f t="shared" si="15"/>
        <v>1.1002990785710414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1913004</v>
      </c>
      <c r="E77" s="31">
        <v>0</v>
      </c>
      <c r="F77" s="31">
        <v>453342</v>
      </c>
      <c r="G77" s="36">
        <f t="shared" si="8"/>
        <v>0.23697911765997354</v>
      </c>
      <c r="H77" s="31">
        <v>1067870</v>
      </c>
      <c r="I77" s="36">
        <f t="shared" si="9"/>
        <v>0.55821629228166803</v>
      </c>
      <c r="J77" s="31">
        <v>586655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2107867</v>
      </c>
      <c r="O77" s="36">
        <f t="shared" si="13"/>
        <v>0</v>
      </c>
      <c r="P77" s="31">
        <v>0</v>
      </c>
      <c r="Q77" s="31">
        <v>10167000</v>
      </c>
      <c r="R77" s="31">
        <v>10167000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77549228</v>
      </c>
      <c r="E78" s="32">
        <f>SUM(E71:E77)</f>
        <v>75632040</v>
      </c>
      <c r="F78" s="32">
        <f>SUM(F71:F77)</f>
        <v>30786203</v>
      </c>
      <c r="G78" s="37">
        <f t="shared" si="8"/>
        <v>0.39698916151686253</v>
      </c>
      <c r="H78" s="32">
        <f>SUM(H71:H77)</f>
        <v>1415086</v>
      </c>
      <c r="I78" s="37">
        <f t="shared" si="9"/>
        <v>1.8247583328618047E-2</v>
      </c>
      <c r="J78" s="32">
        <f>SUM(J71:J77)</f>
        <v>37698733</v>
      </c>
      <c r="K78" s="37">
        <f t="shared" si="10"/>
        <v>0.49844924188214412</v>
      </c>
      <c r="L78" s="32">
        <f>SUM(L71:L77)</f>
        <v>0</v>
      </c>
      <c r="M78" s="37">
        <f t="shared" si="11"/>
        <v>0</v>
      </c>
      <c r="N78" s="32">
        <f t="shared" si="12"/>
        <v>69900022</v>
      </c>
      <c r="O78" s="37">
        <f t="shared" si="13"/>
        <v>0.92421177585584102</v>
      </c>
      <c r="P78" s="32">
        <f>SUM(P71:P77)</f>
        <v>18240002</v>
      </c>
      <c r="Q78" s="32">
        <f>SUM(Q71:Q77)</f>
        <v>86976571</v>
      </c>
      <c r="R78" s="32">
        <f>SUM(R71:R77)</f>
        <v>86981567</v>
      </c>
      <c r="S78" s="32">
        <f>SUM(S71:S77)</f>
        <v>58487267</v>
      </c>
      <c r="T78" s="37">
        <f t="shared" si="14"/>
        <v>0.67240990266362988</v>
      </c>
      <c r="U78" s="37">
        <f t="shared" si="15"/>
        <v>1.066816275568391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106998</v>
      </c>
      <c r="E79" s="31">
        <v>217007</v>
      </c>
      <c r="F79" s="31">
        <v>107904</v>
      </c>
      <c r="G79" s="36">
        <f t="shared" si="8"/>
        <v>1.008467447989682</v>
      </c>
      <c r="H79" s="31">
        <v>354388</v>
      </c>
      <c r="I79" s="36">
        <f t="shared" si="9"/>
        <v>3.3120992915755436</v>
      </c>
      <c r="J79" s="31">
        <v>365820</v>
      </c>
      <c r="K79" s="36">
        <f t="shared" si="10"/>
        <v>1.6857520725137898</v>
      </c>
      <c r="L79" s="31">
        <v>0</v>
      </c>
      <c r="M79" s="36">
        <f t="shared" si="11"/>
        <v>0</v>
      </c>
      <c r="N79" s="31">
        <f t="shared" si="12"/>
        <v>828112</v>
      </c>
      <c r="O79" s="36">
        <f t="shared" si="13"/>
        <v>3.8160612330477819</v>
      </c>
      <c r="P79" s="31">
        <v>63224</v>
      </c>
      <c r="Q79" s="31">
        <v>1263000</v>
      </c>
      <c r="R79" s="31">
        <v>1365000</v>
      </c>
      <c r="S79" s="31">
        <v>63224</v>
      </c>
      <c r="T79" s="36">
        <f t="shared" si="14"/>
        <v>4.6317948717948719E-2</v>
      </c>
      <c r="U79" s="36">
        <f t="shared" si="15"/>
        <v>4.7860938883968114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2593350</v>
      </c>
      <c r="E80" s="31">
        <v>2593350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2484950</v>
      </c>
      <c r="R80" s="31">
        <v>2484950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3000</v>
      </c>
      <c r="E81" s="31">
        <v>-10000</v>
      </c>
      <c r="F81" s="31">
        <v>11813</v>
      </c>
      <c r="G81" s="36">
        <f t="shared" si="8"/>
        <v>3.9376666666666669</v>
      </c>
      <c r="H81" s="31">
        <v>4739</v>
      </c>
      <c r="I81" s="36">
        <f t="shared" si="9"/>
        <v>1.5796666666666668</v>
      </c>
      <c r="J81" s="31">
        <v>3596</v>
      </c>
      <c r="K81" s="36">
        <f t="shared" si="10"/>
        <v>-0.35959999999999998</v>
      </c>
      <c r="L81" s="31">
        <v>0</v>
      </c>
      <c r="M81" s="36">
        <f t="shared" si="11"/>
        <v>0</v>
      </c>
      <c r="N81" s="31">
        <f t="shared" si="12"/>
        <v>20148</v>
      </c>
      <c r="O81" s="36">
        <f t="shared" si="13"/>
        <v>-2.0148000000000001</v>
      </c>
      <c r="P81" s="31">
        <v>0</v>
      </c>
      <c r="Q81" s="31">
        <v>3000</v>
      </c>
      <c r="R81" s="31">
        <v>3000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2703348</v>
      </c>
      <c r="E84" s="32">
        <f>SUM(E79:E83)</f>
        <v>2800357</v>
      </c>
      <c r="F84" s="32">
        <f>SUM(F79:F83)</f>
        <v>119717</v>
      </c>
      <c r="G84" s="37">
        <f t="shared" si="8"/>
        <v>4.4284716581069104E-2</v>
      </c>
      <c r="H84" s="32">
        <f>SUM(H79:H83)</f>
        <v>359127</v>
      </c>
      <c r="I84" s="37">
        <f t="shared" si="9"/>
        <v>0.13284527186289002</v>
      </c>
      <c r="J84" s="32">
        <f>SUM(J79:J83)</f>
        <v>369416</v>
      </c>
      <c r="K84" s="37">
        <f t="shared" si="10"/>
        <v>0.13191746623734046</v>
      </c>
      <c r="L84" s="32">
        <f>SUM(L79:L83)</f>
        <v>0</v>
      </c>
      <c r="M84" s="37">
        <f t="shared" si="11"/>
        <v>0</v>
      </c>
      <c r="N84" s="32">
        <f t="shared" si="12"/>
        <v>848260</v>
      </c>
      <c r="O84" s="37">
        <f t="shared" si="13"/>
        <v>0.3029113787992031</v>
      </c>
      <c r="P84" s="32">
        <f>SUM(P79:P83)</f>
        <v>63224</v>
      </c>
      <c r="Q84" s="32">
        <f>SUM(Q79:Q83)</f>
        <v>3750950</v>
      </c>
      <c r="R84" s="32">
        <f>SUM(R79:R83)</f>
        <v>3852950</v>
      </c>
      <c r="S84" s="32">
        <f>SUM(S79:S83)</f>
        <v>63224</v>
      </c>
      <c r="T84" s="37">
        <f t="shared" si="14"/>
        <v>1.6409244864324737E-2</v>
      </c>
      <c r="U84" s="37">
        <f t="shared" si="15"/>
        <v>4.8429710236619004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158287997</v>
      </c>
      <c r="E85" s="32">
        <f>SUM(E57,E59:E62,E64:E69,E71:E77,E79:E83)</f>
        <v>159428232</v>
      </c>
      <c r="F85" s="32">
        <f>SUM(F57,F59:F62,F64:F69,F71:F77,F79:F83)</f>
        <v>34075325</v>
      </c>
      <c r="G85" s="37">
        <f t="shared" si="8"/>
        <v>0.21527421943433905</v>
      </c>
      <c r="H85" s="32">
        <f>SUM(H57,H59:H62,H64:H69,H71:H77,H79:H83)</f>
        <v>5051161</v>
      </c>
      <c r="I85" s="37">
        <f t="shared" si="9"/>
        <v>3.191120676067434E-2</v>
      </c>
      <c r="J85" s="32">
        <f>SUM(J57,J59:J62,J64:J69,J71:J77,J79:J83)</f>
        <v>34164046</v>
      </c>
      <c r="K85" s="37">
        <f t="shared" si="10"/>
        <v>0.21429106734370609</v>
      </c>
      <c r="L85" s="32">
        <f>SUM(L57,L59:L62,L64:L69,L71:L77,L79:L83)</f>
        <v>0</v>
      </c>
      <c r="M85" s="37">
        <f t="shared" si="11"/>
        <v>0</v>
      </c>
      <c r="N85" s="32">
        <f t="shared" si="12"/>
        <v>73290532</v>
      </c>
      <c r="O85" s="37">
        <f t="shared" si="13"/>
        <v>0.45970861672730584</v>
      </c>
      <c r="P85" s="32">
        <f>SUM(P57,P59:P62,P64:P69,P71:P77,P79:P83)</f>
        <v>17919091</v>
      </c>
      <c r="Q85" s="32">
        <f>SUM(Q57,Q59:Q62,Q64:Q69,Q71:Q77,Q79:Q83)</f>
        <v>118631281</v>
      </c>
      <c r="R85" s="32">
        <f>SUM(R57,R59:R62,R64:R69,R71:R77,R79:R83)</f>
        <v>116006969</v>
      </c>
      <c r="S85" s="32">
        <f>SUM(S57,S59:S62,S64:S69,S71:S77,S79:S83)</f>
        <v>59178264</v>
      </c>
      <c r="T85" s="37">
        <f t="shared" si="14"/>
        <v>0.51012680108899322</v>
      </c>
      <c r="U85" s="37">
        <f t="shared" si="15"/>
        <v>0.90657249299085541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447260410</v>
      </c>
      <c r="E88" s="31">
        <v>529785421</v>
      </c>
      <c r="F88" s="31">
        <v>54761450</v>
      </c>
      <c r="G88" s="36">
        <f t="shared" ref="G88:G99" si="16">IF(($D88      =0),0,($F88      /$D88      ))</f>
        <v>0.12243750793860785</v>
      </c>
      <c r="H88" s="31">
        <v>115721934</v>
      </c>
      <c r="I88" s="36">
        <f t="shared" ref="I88:I99" si="17">IF(($D88      =0),0,($H88      /$D88      ))</f>
        <v>0.25873502642453866</v>
      </c>
      <c r="J88" s="31">
        <v>79293362</v>
      </c>
      <c r="K88" s="36">
        <f t="shared" ref="K88:K99" si="18">IF(($E88      =0),0,($J88      /$E88      ))</f>
        <v>0.14967071356990022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249776746</v>
      </c>
      <c r="O88" s="36">
        <f t="shared" ref="O88:O99" si="21">IF(($E88      =0),0,($N88      /$E88      ))</f>
        <v>0.47146776052940875</v>
      </c>
      <c r="P88" s="31">
        <v>124381979</v>
      </c>
      <c r="Q88" s="31">
        <v>515735959</v>
      </c>
      <c r="R88" s="31">
        <v>407564791</v>
      </c>
      <c r="S88" s="31">
        <v>226169633</v>
      </c>
      <c r="T88" s="36">
        <f t="shared" ref="T88:T99" si="22">IF(($R88      =0),0,($S88      /$R88      ))</f>
        <v>0.55492927258282232</v>
      </c>
      <c r="U88" s="36">
        <f t="shared" ref="U88:U99" si="23">IF(($P88      =0),0,(($J88      /$P88      )-1))</f>
        <v>-0.36250120284707799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823243076</v>
      </c>
      <c r="E89" s="31">
        <v>588146076</v>
      </c>
      <c r="F89" s="31">
        <v>51167621</v>
      </c>
      <c r="G89" s="36">
        <f t="shared" si="16"/>
        <v>6.2153721654866372E-2</v>
      </c>
      <c r="H89" s="31">
        <v>42313790</v>
      </c>
      <c r="I89" s="36">
        <f t="shared" si="17"/>
        <v>5.1398901774668555E-2</v>
      </c>
      <c r="J89" s="31">
        <v>157345259</v>
      </c>
      <c r="K89" s="36">
        <f t="shared" si="18"/>
        <v>0.26752751641243627</v>
      </c>
      <c r="L89" s="31">
        <v>0</v>
      </c>
      <c r="M89" s="36">
        <f t="shared" si="19"/>
        <v>0</v>
      </c>
      <c r="N89" s="31">
        <f t="shared" si="20"/>
        <v>250826670</v>
      </c>
      <c r="O89" s="36">
        <f t="shared" si="21"/>
        <v>0.42647002204942025</v>
      </c>
      <c r="P89" s="31">
        <v>34705657</v>
      </c>
      <c r="Q89" s="31">
        <v>936293200</v>
      </c>
      <c r="R89" s="31">
        <v>971051376</v>
      </c>
      <c r="S89" s="31">
        <v>154230139</v>
      </c>
      <c r="T89" s="36">
        <f t="shared" si="22"/>
        <v>0.15882799078593757</v>
      </c>
      <c r="U89" s="36">
        <f t="shared" si="23"/>
        <v>3.5337063925918475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890530128</v>
      </c>
      <c r="E90" s="31">
        <v>959375021</v>
      </c>
      <c r="F90" s="31">
        <v>106516148</v>
      </c>
      <c r="G90" s="36">
        <f t="shared" si="16"/>
        <v>0.11960981964666331</v>
      </c>
      <c r="H90" s="31">
        <v>205992648</v>
      </c>
      <c r="I90" s="36">
        <f t="shared" si="17"/>
        <v>0.23131463105311131</v>
      </c>
      <c r="J90" s="31">
        <v>259751612</v>
      </c>
      <c r="K90" s="36">
        <f t="shared" si="18"/>
        <v>0.27075086000180526</v>
      </c>
      <c r="L90" s="31">
        <v>0</v>
      </c>
      <c r="M90" s="36">
        <f t="shared" si="19"/>
        <v>0</v>
      </c>
      <c r="N90" s="31">
        <f t="shared" si="20"/>
        <v>572260408</v>
      </c>
      <c r="O90" s="36">
        <f t="shared" si="21"/>
        <v>0.59649292036341228</v>
      </c>
      <c r="P90" s="31">
        <v>85175401</v>
      </c>
      <c r="Q90" s="31">
        <v>941185529</v>
      </c>
      <c r="R90" s="31">
        <v>887735097</v>
      </c>
      <c r="S90" s="31">
        <v>362219899</v>
      </c>
      <c r="T90" s="36">
        <f t="shared" si="22"/>
        <v>0.40802701191389307</v>
      </c>
      <c r="U90" s="36">
        <f t="shared" si="23"/>
        <v>2.0496083252957038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2161033614</v>
      </c>
      <c r="E91" s="32">
        <f>SUM(E88:E90)</f>
        <v>2077306518</v>
      </c>
      <c r="F91" s="32">
        <f>SUM(F88:F90)</f>
        <v>212445219</v>
      </c>
      <c r="G91" s="37">
        <f t="shared" si="16"/>
        <v>9.8307225590429897E-2</v>
      </c>
      <c r="H91" s="32">
        <f>SUM(H88:H90)</f>
        <v>364028372</v>
      </c>
      <c r="I91" s="37">
        <f t="shared" si="17"/>
        <v>0.16845104566707586</v>
      </c>
      <c r="J91" s="32">
        <f>SUM(J88:J90)</f>
        <v>496390233</v>
      </c>
      <c r="K91" s="37">
        <f t="shared" si="18"/>
        <v>0.23895858829630842</v>
      </c>
      <c r="L91" s="32">
        <f>SUM(L88:L90)</f>
        <v>0</v>
      </c>
      <c r="M91" s="37">
        <f t="shared" si="19"/>
        <v>0</v>
      </c>
      <c r="N91" s="32">
        <f t="shared" si="20"/>
        <v>1072863824</v>
      </c>
      <c r="O91" s="37">
        <f t="shared" si="21"/>
        <v>0.5164687130683715</v>
      </c>
      <c r="P91" s="32">
        <f>SUM(P88:P90)</f>
        <v>244263037</v>
      </c>
      <c r="Q91" s="32">
        <f>SUM(Q88:Q90)</f>
        <v>2393214688</v>
      </c>
      <c r="R91" s="32">
        <f>SUM(R88:R90)</f>
        <v>2266351264</v>
      </c>
      <c r="S91" s="32">
        <f>SUM(S88:S90)</f>
        <v>742619671</v>
      </c>
      <c r="T91" s="37">
        <f t="shared" si="22"/>
        <v>0.32767192041065707</v>
      </c>
      <c r="U91" s="37">
        <f t="shared" si="23"/>
        <v>1.0321954524785508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1209938</v>
      </c>
      <c r="E92" s="31">
        <v>1209938</v>
      </c>
      <c r="F92" s="31">
        <v>150097</v>
      </c>
      <c r="G92" s="36">
        <f t="shared" si="16"/>
        <v>0.12405346389649717</v>
      </c>
      <c r="H92" s="31">
        <v>83848</v>
      </c>
      <c r="I92" s="36">
        <f t="shared" si="17"/>
        <v>6.9299418647897668E-2</v>
      </c>
      <c r="J92" s="31">
        <v>207166</v>
      </c>
      <c r="K92" s="36">
        <f t="shared" si="18"/>
        <v>0.17122034352173418</v>
      </c>
      <c r="L92" s="31">
        <v>0</v>
      </c>
      <c r="M92" s="36">
        <f t="shared" si="19"/>
        <v>0</v>
      </c>
      <c r="N92" s="31">
        <f t="shared" si="20"/>
        <v>441111</v>
      </c>
      <c r="O92" s="36">
        <f t="shared" si="21"/>
        <v>0.36457322606612902</v>
      </c>
      <c r="P92" s="31">
        <v>168264</v>
      </c>
      <c r="Q92" s="31">
        <v>1500000</v>
      </c>
      <c r="R92" s="31">
        <v>1500000</v>
      </c>
      <c r="S92" s="31">
        <v>547658</v>
      </c>
      <c r="T92" s="36">
        <f t="shared" si="22"/>
        <v>0.36510533333333334</v>
      </c>
      <c r="U92" s="36">
        <f t="shared" si="23"/>
        <v>0.23119621547092661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260483</v>
      </c>
      <c r="F94" s="31">
        <v>118950</v>
      </c>
      <c r="G94" s="36">
        <f t="shared" si="16"/>
        <v>0</v>
      </c>
      <c r="H94" s="31">
        <v>331648</v>
      </c>
      <c r="I94" s="36">
        <f t="shared" si="17"/>
        <v>0</v>
      </c>
      <c r="J94" s="31">
        <v>1154848</v>
      </c>
      <c r="K94" s="36">
        <f t="shared" si="18"/>
        <v>4.4334870221857088</v>
      </c>
      <c r="L94" s="31">
        <v>0</v>
      </c>
      <c r="M94" s="36">
        <f t="shared" si="19"/>
        <v>0</v>
      </c>
      <c r="N94" s="31">
        <f t="shared" si="20"/>
        <v>1605446</v>
      </c>
      <c r="O94" s="36">
        <f t="shared" si="21"/>
        <v>6.1633427133440568</v>
      </c>
      <c r="P94" s="31">
        <v>81753</v>
      </c>
      <c r="Q94" s="31">
        <v>0</v>
      </c>
      <c r="R94" s="31">
        <v>0</v>
      </c>
      <c r="S94" s="31">
        <v>175839</v>
      </c>
      <c r="T94" s="36">
        <f t="shared" si="22"/>
        <v>0</v>
      </c>
      <c r="U94" s="36">
        <f t="shared" si="23"/>
        <v>13.12606265213509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74446316</v>
      </c>
      <c r="E95" s="31">
        <v>86819914</v>
      </c>
      <c r="F95" s="31">
        <v>15067987</v>
      </c>
      <c r="G95" s="36">
        <f t="shared" si="16"/>
        <v>0.20240070710819325</v>
      </c>
      <c r="H95" s="31">
        <v>21551421</v>
      </c>
      <c r="I95" s="36">
        <f t="shared" si="17"/>
        <v>0.2894894221495124</v>
      </c>
      <c r="J95" s="31">
        <v>21895594</v>
      </c>
      <c r="K95" s="36">
        <f t="shared" si="18"/>
        <v>0.25219552739939366</v>
      </c>
      <c r="L95" s="31">
        <v>0</v>
      </c>
      <c r="M95" s="36">
        <f t="shared" si="19"/>
        <v>0</v>
      </c>
      <c r="N95" s="31">
        <f t="shared" si="20"/>
        <v>58515002</v>
      </c>
      <c r="O95" s="36">
        <f t="shared" si="21"/>
        <v>0.67398134027177226</v>
      </c>
      <c r="P95" s="31">
        <v>17867249</v>
      </c>
      <c r="Q95" s="31">
        <v>75238691</v>
      </c>
      <c r="R95" s="31">
        <v>76836147</v>
      </c>
      <c r="S95" s="31">
        <v>52360083</v>
      </c>
      <c r="T95" s="36">
        <f t="shared" si="22"/>
        <v>0.68145117948196965</v>
      </c>
      <c r="U95" s="36">
        <f t="shared" si="23"/>
        <v>0.22545972242285317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75656254</v>
      </c>
      <c r="E96" s="32">
        <f>SUM(E92:E95)</f>
        <v>88290335</v>
      </c>
      <c r="F96" s="32">
        <f>SUM(F92:F95)</f>
        <v>15337034</v>
      </c>
      <c r="G96" s="37">
        <f t="shared" si="16"/>
        <v>0.20271997606437137</v>
      </c>
      <c r="H96" s="32">
        <f>SUM(H92:H95)</f>
        <v>21966917</v>
      </c>
      <c r="I96" s="37">
        <f t="shared" si="17"/>
        <v>0.2903516343804175</v>
      </c>
      <c r="J96" s="32">
        <f>SUM(J92:J95)</f>
        <v>23257608</v>
      </c>
      <c r="K96" s="37">
        <f t="shared" si="18"/>
        <v>0.26342190229542112</v>
      </c>
      <c r="L96" s="32">
        <f>SUM(L92:L95)</f>
        <v>0</v>
      </c>
      <c r="M96" s="37">
        <f t="shared" si="19"/>
        <v>0</v>
      </c>
      <c r="N96" s="32">
        <f t="shared" si="20"/>
        <v>60561559</v>
      </c>
      <c r="O96" s="37">
        <f t="shared" si="21"/>
        <v>0.68593645046199003</v>
      </c>
      <c r="P96" s="32">
        <f>SUM(P92:P95)</f>
        <v>18117266</v>
      </c>
      <c r="Q96" s="32">
        <f>SUM(Q92:Q95)</f>
        <v>76738691</v>
      </c>
      <c r="R96" s="32">
        <f>SUM(R92:R95)</f>
        <v>78336147</v>
      </c>
      <c r="S96" s="32">
        <f>SUM(S92:S95)</f>
        <v>53083580</v>
      </c>
      <c r="T96" s="37">
        <f t="shared" si="22"/>
        <v>0.67763838321024394</v>
      </c>
      <c r="U96" s="37">
        <f t="shared" si="23"/>
        <v>0.28372614278556152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73103848</v>
      </c>
      <c r="E97" s="31">
        <v>95007226</v>
      </c>
      <c r="F97" s="31">
        <v>22860292</v>
      </c>
      <c r="G97" s="36">
        <f t="shared" si="16"/>
        <v>0.31270983163567534</v>
      </c>
      <c r="H97" s="31">
        <v>49540763</v>
      </c>
      <c r="I97" s="36">
        <f t="shared" si="17"/>
        <v>0.67767654310071335</v>
      </c>
      <c r="J97" s="31">
        <v>35757537</v>
      </c>
      <c r="K97" s="36">
        <f t="shared" si="18"/>
        <v>0.37636649869137323</v>
      </c>
      <c r="L97" s="31">
        <v>0</v>
      </c>
      <c r="M97" s="36">
        <f t="shared" si="19"/>
        <v>0</v>
      </c>
      <c r="N97" s="31">
        <f t="shared" si="20"/>
        <v>108158592</v>
      </c>
      <c r="O97" s="36">
        <f t="shared" si="21"/>
        <v>1.1384249025437285</v>
      </c>
      <c r="P97" s="31">
        <v>5329720</v>
      </c>
      <c r="Q97" s="31">
        <v>33144743</v>
      </c>
      <c r="R97" s="31">
        <v>63856569</v>
      </c>
      <c r="S97" s="31">
        <v>23884722</v>
      </c>
      <c r="T97" s="36">
        <f t="shared" si="22"/>
        <v>0.37403703916507008</v>
      </c>
      <c r="U97" s="36">
        <f t="shared" si="23"/>
        <v>5.7090835916333313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2841133</v>
      </c>
      <c r="E98" s="31">
        <v>34086092</v>
      </c>
      <c r="F98" s="31">
        <v>0</v>
      </c>
      <c r="G98" s="36">
        <f t="shared" si="16"/>
        <v>0</v>
      </c>
      <c r="H98" s="31">
        <v>-1076470</v>
      </c>
      <c r="I98" s="36">
        <f t="shared" si="17"/>
        <v>-0.37888757759668412</v>
      </c>
      <c r="J98" s="31">
        <v>-319865</v>
      </c>
      <c r="K98" s="36">
        <f t="shared" si="18"/>
        <v>-9.3840326429911643E-3</v>
      </c>
      <c r="L98" s="31">
        <v>0</v>
      </c>
      <c r="M98" s="36">
        <f t="shared" si="19"/>
        <v>0</v>
      </c>
      <c r="N98" s="31">
        <f t="shared" si="20"/>
        <v>-1396335</v>
      </c>
      <c r="O98" s="36">
        <f t="shared" si="21"/>
        <v>-4.0964948401829113E-2</v>
      </c>
      <c r="P98" s="31">
        <v>0</v>
      </c>
      <c r="Q98" s="31">
        <v>24359203</v>
      </c>
      <c r="R98" s="31">
        <v>2757443</v>
      </c>
      <c r="S98" s="31">
        <v>274385</v>
      </c>
      <c r="T98" s="36">
        <f t="shared" si="22"/>
        <v>9.9507043300623071E-2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85341018</v>
      </c>
      <c r="E99" s="31">
        <v>85341018</v>
      </c>
      <c r="F99" s="31">
        <v>35558742</v>
      </c>
      <c r="G99" s="36">
        <f t="shared" si="16"/>
        <v>0.41666648504239778</v>
      </c>
      <c r="H99" s="31">
        <v>28128908</v>
      </c>
      <c r="I99" s="36">
        <f t="shared" si="17"/>
        <v>0.32960595806344845</v>
      </c>
      <c r="J99" s="31">
        <v>21335209</v>
      </c>
      <c r="K99" s="36">
        <f t="shared" si="18"/>
        <v>0.24999946684488811</v>
      </c>
      <c r="L99" s="31">
        <v>0</v>
      </c>
      <c r="M99" s="36">
        <f t="shared" si="19"/>
        <v>0</v>
      </c>
      <c r="N99" s="31">
        <f t="shared" si="20"/>
        <v>85022859</v>
      </c>
      <c r="O99" s="36">
        <f t="shared" si="21"/>
        <v>0.99627190995073434</v>
      </c>
      <c r="P99" s="31">
        <v>0</v>
      </c>
      <c r="Q99" s="31">
        <v>86508526</v>
      </c>
      <c r="R99" s="31">
        <v>86508526</v>
      </c>
      <c r="S99" s="31">
        <v>64881492</v>
      </c>
      <c r="T99" s="36">
        <f t="shared" si="22"/>
        <v>0.7500011270565401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161285999</v>
      </c>
      <c r="E101" s="32">
        <f>SUM(E97:E100)</f>
        <v>214434336</v>
      </c>
      <c r="F101" s="32">
        <f>SUM(F97:F100)</f>
        <v>58419034</v>
      </c>
      <c r="G101" s="37">
        <f>IF(($D101     =0),0,($F101     /$D101     ))</f>
        <v>0.36220772021258957</v>
      </c>
      <c r="H101" s="32">
        <f>SUM(H97:H100)</f>
        <v>76593201</v>
      </c>
      <c r="I101" s="37">
        <f>IF(($D101     =0),0,($H101     /$D101     ))</f>
        <v>0.47489057621176406</v>
      </c>
      <c r="J101" s="32">
        <f>SUM(J97:J100)</f>
        <v>56772881</v>
      </c>
      <c r="K101" s="37">
        <f>IF(($E101     =0),0,($J101     /$E101     ))</f>
        <v>0.26475648470774754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191785116</v>
      </c>
      <c r="O101" s="37">
        <f>IF(($E101     =0),0,($N101     /$E101     ))</f>
        <v>0.8943768968044371</v>
      </c>
      <c r="P101" s="32">
        <f>SUM(P97:P100)</f>
        <v>5329720</v>
      </c>
      <c r="Q101" s="32">
        <f>SUM(Q97:Q100)</f>
        <v>144012472</v>
      </c>
      <c r="R101" s="32">
        <f>SUM(R97:R100)</f>
        <v>153122538</v>
      </c>
      <c r="S101" s="32">
        <f>SUM(S97:S100)</f>
        <v>89040599</v>
      </c>
      <c r="T101" s="37">
        <f>IF(($R101     =0),0,($S101     /$R101     ))</f>
        <v>0.58149897567659181</v>
      </c>
      <c r="U101" s="37">
        <f>IF(($P101     =0),0,(($J101     /$P101     )-1))</f>
        <v>9.6521320069346981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2397975867</v>
      </c>
      <c r="E102" s="32">
        <f>SUM(E88:E90,E92:E95,E97:E100)</f>
        <v>2380031189</v>
      </c>
      <c r="F102" s="32">
        <f>SUM(F88:F90,F92:F95,F97:F100)</f>
        <v>286201287</v>
      </c>
      <c r="G102" s="37">
        <f>IF(($D102     =0),0,($F102     /$D102     ))</f>
        <v>0.11935119570575728</v>
      </c>
      <c r="H102" s="32">
        <f>SUM(H88:H90,H92:H95,H97:H100)</f>
        <v>462588490</v>
      </c>
      <c r="I102" s="37">
        <f>IF(($D102     =0),0,($H102     /$D102     ))</f>
        <v>0.19290790051975115</v>
      </c>
      <c r="J102" s="32">
        <f>SUM(J88:J90,J92:J95,J97:J100)</f>
        <v>576420722</v>
      </c>
      <c r="K102" s="37">
        <f>IF(($E102     =0),0,($J102     /$E102     ))</f>
        <v>0.24219040685857163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1325210499</v>
      </c>
      <c r="O102" s="37">
        <f>IF(($E102     =0),0,($N102     /$E102     ))</f>
        <v>0.55680383732988126</v>
      </c>
      <c r="P102" s="32">
        <f>SUM(P88:P90,P92:P95,P97:P100)</f>
        <v>267710023</v>
      </c>
      <c r="Q102" s="32">
        <f>SUM(Q88:Q90,Q92:Q95,Q97:Q100)</f>
        <v>2613965851</v>
      </c>
      <c r="R102" s="32">
        <f>SUM(R88:R90,R92:R95,R97:R100)</f>
        <v>2497809949</v>
      </c>
      <c r="S102" s="32">
        <f>SUM(S88:S90,S92:S95,S97:S100)</f>
        <v>884743850</v>
      </c>
      <c r="T102" s="37">
        <f>IF(($R102     =0),0,($S102     /$R102     ))</f>
        <v>0.35420783328779992</v>
      </c>
      <c r="U102" s="37">
        <f>IF(($P102     =0),0,(($J102     /$P102     )-1))</f>
        <v>1.1531533094672364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619247110</v>
      </c>
      <c r="E105" s="31">
        <v>414739610</v>
      </c>
      <c r="F105" s="31">
        <v>68841700</v>
      </c>
      <c r="G105" s="36">
        <f t="shared" ref="G105:G136" si="24">IF(($D105     =0),0,($F105     /$D105     ))</f>
        <v>0.11116999803196498</v>
      </c>
      <c r="H105" s="31">
        <v>77874377</v>
      </c>
      <c r="I105" s="36">
        <f t="shared" ref="I105:I136" si="25">IF(($D105     =0),0,($H105     /$D105     ))</f>
        <v>0.125756544911449</v>
      </c>
      <c r="J105" s="31">
        <v>66186389</v>
      </c>
      <c r="K105" s="36">
        <f t="shared" ref="K105:K136" si="26">IF(($E105     =0),0,($J105     /$E105     ))</f>
        <v>0.15958540588876957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212902466</v>
      </c>
      <c r="O105" s="36">
        <f t="shared" ref="O105:O136" si="29">IF(($E105     =0),0,($N105     /$E105     ))</f>
        <v>0.51334008343210813</v>
      </c>
      <c r="P105" s="31">
        <v>73087871</v>
      </c>
      <c r="Q105" s="31">
        <v>556298190</v>
      </c>
      <c r="R105" s="31">
        <v>538934650</v>
      </c>
      <c r="S105" s="31">
        <v>185317628</v>
      </c>
      <c r="T105" s="36">
        <f t="shared" ref="T105:T136" si="30">IF(($R105     =0),0,($S105     /$R105     ))</f>
        <v>0.34385918218470457</v>
      </c>
      <c r="U105" s="36">
        <f t="shared" ref="U105:U136" si="31">IF(($P105     =0),0,(($J105     /$P105     )-1))</f>
        <v>-9.4427186146932685E-2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619247110</v>
      </c>
      <c r="E106" s="32">
        <f>E105</f>
        <v>414739610</v>
      </c>
      <c r="F106" s="32">
        <f>F105</f>
        <v>68841700</v>
      </c>
      <c r="G106" s="37">
        <f t="shared" si="24"/>
        <v>0.11116999803196498</v>
      </c>
      <c r="H106" s="32">
        <f>H105</f>
        <v>77874377</v>
      </c>
      <c r="I106" s="37">
        <f t="shared" si="25"/>
        <v>0.125756544911449</v>
      </c>
      <c r="J106" s="32">
        <f>J105</f>
        <v>66186389</v>
      </c>
      <c r="K106" s="37">
        <f t="shared" si="26"/>
        <v>0.15958540588876957</v>
      </c>
      <c r="L106" s="32">
        <f>L105</f>
        <v>0</v>
      </c>
      <c r="M106" s="37">
        <f t="shared" si="27"/>
        <v>0</v>
      </c>
      <c r="N106" s="32">
        <f t="shared" si="28"/>
        <v>212902466</v>
      </c>
      <c r="O106" s="37">
        <f t="shared" si="29"/>
        <v>0.51334008343210813</v>
      </c>
      <c r="P106" s="32">
        <f>P105</f>
        <v>73087871</v>
      </c>
      <c r="Q106" s="32">
        <f>Q105</f>
        <v>556298190</v>
      </c>
      <c r="R106" s="32">
        <f>R105</f>
        <v>538934650</v>
      </c>
      <c r="S106" s="32">
        <f>S105</f>
        <v>185317628</v>
      </c>
      <c r="T106" s="37">
        <f t="shared" si="30"/>
        <v>0.34385918218470457</v>
      </c>
      <c r="U106" s="37">
        <f t="shared" si="31"/>
        <v>-9.4427186146932685E-2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28879785</v>
      </c>
      <c r="E107" s="31">
        <v>25488137</v>
      </c>
      <c r="F107" s="31">
        <v>4797390</v>
      </c>
      <c r="G107" s="36">
        <f t="shared" si="24"/>
        <v>0.16611584885413794</v>
      </c>
      <c r="H107" s="31">
        <v>10687740</v>
      </c>
      <c r="I107" s="36">
        <f t="shared" si="25"/>
        <v>0.3700768547965298</v>
      </c>
      <c r="J107" s="31">
        <v>4149586</v>
      </c>
      <c r="K107" s="36">
        <f t="shared" si="26"/>
        <v>0.162804601999746</v>
      </c>
      <c r="L107" s="31">
        <v>0</v>
      </c>
      <c r="M107" s="36">
        <f t="shared" si="27"/>
        <v>0</v>
      </c>
      <c r="N107" s="31">
        <f t="shared" si="28"/>
        <v>19634716</v>
      </c>
      <c r="O107" s="36">
        <f t="shared" si="29"/>
        <v>0.7703472403651942</v>
      </c>
      <c r="P107" s="31">
        <v>2004319</v>
      </c>
      <c r="Q107" s="31">
        <v>14153814</v>
      </c>
      <c r="R107" s="31">
        <v>23173789</v>
      </c>
      <c r="S107" s="31">
        <v>6501420</v>
      </c>
      <c r="T107" s="36">
        <f t="shared" si="30"/>
        <v>0.28055058238426178</v>
      </c>
      <c r="U107" s="36">
        <f t="shared" si="31"/>
        <v>1.070322139340095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23365455</v>
      </c>
      <c r="E108" s="31">
        <v>23365455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22251475</v>
      </c>
      <c r="R108" s="31">
        <v>22251474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16719480</v>
      </c>
      <c r="E109" s="31">
        <v>16269480</v>
      </c>
      <c r="F109" s="31">
        <v>6637131</v>
      </c>
      <c r="G109" s="36">
        <f t="shared" si="24"/>
        <v>0.39696994164890298</v>
      </c>
      <c r="H109" s="31">
        <v>306003</v>
      </c>
      <c r="I109" s="36">
        <f t="shared" si="25"/>
        <v>1.8302184039216532E-2</v>
      </c>
      <c r="J109" s="31">
        <v>8667122</v>
      </c>
      <c r="K109" s="36">
        <f t="shared" si="26"/>
        <v>0.53272274221425642</v>
      </c>
      <c r="L109" s="31">
        <v>0</v>
      </c>
      <c r="M109" s="36">
        <f t="shared" si="27"/>
        <v>0</v>
      </c>
      <c r="N109" s="31">
        <f t="shared" si="28"/>
        <v>15610256</v>
      </c>
      <c r="O109" s="36">
        <f t="shared" si="29"/>
        <v>0.95948094223048308</v>
      </c>
      <c r="P109" s="31">
        <v>420951</v>
      </c>
      <c r="Q109" s="31">
        <v>16452330</v>
      </c>
      <c r="R109" s="31">
        <v>15887244</v>
      </c>
      <c r="S109" s="31">
        <v>7980349</v>
      </c>
      <c r="T109" s="36">
        <f t="shared" si="30"/>
        <v>0.50231172883100428</v>
      </c>
      <c r="U109" s="36">
        <f t="shared" si="31"/>
        <v>19.589384512686749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51433108</v>
      </c>
      <c r="E110" s="31">
        <v>68660420</v>
      </c>
      <c r="F110" s="31">
        <v>4443005</v>
      </c>
      <c r="G110" s="36">
        <f t="shared" si="24"/>
        <v>8.6384143847577713E-2</v>
      </c>
      <c r="H110" s="31">
        <v>11340794</v>
      </c>
      <c r="I110" s="36">
        <f t="shared" si="25"/>
        <v>0.22049598869273077</v>
      </c>
      <c r="J110" s="31">
        <v>8372877</v>
      </c>
      <c r="K110" s="36">
        <f t="shared" si="26"/>
        <v>0.12194619549370657</v>
      </c>
      <c r="L110" s="31">
        <v>0</v>
      </c>
      <c r="M110" s="36">
        <f t="shared" si="27"/>
        <v>0</v>
      </c>
      <c r="N110" s="31">
        <f t="shared" si="28"/>
        <v>24156676</v>
      </c>
      <c r="O110" s="36">
        <f t="shared" si="29"/>
        <v>0.35182825855128763</v>
      </c>
      <c r="P110" s="31">
        <v>20784025</v>
      </c>
      <c r="Q110" s="31">
        <v>129171720</v>
      </c>
      <c r="R110" s="31">
        <v>130048592</v>
      </c>
      <c r="S110" s="31">
        <v>78802322</v>
      </c>
      <c r="T110" s="36">
        <f t="shared" si="30"/>
        <v>0.60594521469328944</v>
      </c>
      <c r="U110" s="36">
        <f t="shared" si="31"/>
        <v>-0.59714843491575864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120397828</v>
      </c>
      <c r="E112" s="32">
        <f>SUM(E107:E111)</f>
        <v>133783492</v>
      </c>
      <c r="F112" s="32">
        <f>SUM(F107:F111)</f>
        <v>15877526</v>
      </c>
      <c r="G112" s="37">
        <f t="shared" si="24"/>
        <v>0.13187551855171339</v>
      </c>
      <c r="H112" s="32">
        <f>SUM(H107:H111)</f>
        <v>22334537</v>
      </c>
      <c r="I112" s="37">
        <f t="shared" si="25"/>
        <v>0.18550614550953526</v>
      </c>
      <c r="J112" s="32">
        <f>SUM(J107:J111)</f>
        <v>21189585</v>
      </c>
      <c r="K112" s="37">
        <f t="shared" si="26"/>
        <v>0.15838714241365445</v>
      </c>
      <c r="L112" s="32">
        <f>SUM(L107:L111)</f>
        <v>0</v>
      </c>
      <c r="M112" s="37">
        <f t="shared" si="27"/>
        <v>0</v>
      </c>
      <c r="N112" s="32">
        <f t="shared" si="28"/>
        <v>59401648</v>
      </c>
      <c r="O112" s="37">
        <f t="shared" si="29"/>
        <v>0.44401328678130186</v>
      </c>
      <c r="P112" s="32">
        <f>SUM(P107:P111)</f>
        <v>23209295</v>
      </c>
      <c r="Q112" s="32">
        <f>SUM(Q107:Q111)</f>
        <v>182029339</v>
      </c>
      <c r="R112" s="32">
        <f>SUM(R107:R111)</f>
        <v>191361099</v>
      </c>
      <c r="S112" s="32">
        <f>SUM(S107:S111)</f>
        <v>93284091</v>
      </c>
      <c r="T112" s="37">
        <f t="shared" si="30"/>
        <v>0.48747677290461211</v>
      </c>
      <c r="U112" s="37">
        <f t="shared" si="31"/>
        <v>-8.7021600613030214E-2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4615305</v>
      </c>
      <c r="E114" s="31">
        <v>4630252</v>
      </c>
      <c r="F114" s="31">
        <v>1140218</v>
      </c>
      <c r="G114" s="36">
        <f t="shared" si="24"/>
        <v>0.2470514949716216</v>
      </c>
      <c r="H114" s="31">
        <v>855823</v>
      </c>
      <c r="I114" s="36">
        <f t="shared" si="25"/>
        <v>0.18543151536030664</v>
      </c>
      <c r="J114" s="31">
        <v>1222958</v>
      </c>
      <c r="K114" s="36">
        <f t="shared" si="26"/>
        <v>0.26412342136021971</v>
      </c>
      <c r="L114" s="31">
        <v>0</v>
      </c>
      <c r="M114" s="36">
        <f t="shared" si="27"/>
        <v>0</v>
      </c>
      <c r="N114" s="31">
        <f t="shared" si="28"/>
        <v>3218999</v>
      </c>
      <c r="O114" s="36">
        <f t="shared" si="29"/>
        <v>0.69521032548552431</v>
      </c>
      <c r="P114" s="31">
        <v>978224</v>
      </c>
      <c r="Q114" s="31">
        <v>5310815</v>
      </c>
      <c r="R114" s="31">
        <v>3878965</v>
      </c>
      <c r="S114" s="31">
        <v>2776623</v>
      </c>
      <c r="T114" s="36">
        <f t="shared" si="30"/>
        <v>0.71581543014695925</v>
      </c>
      <c r="U114" s="36">
        <f t="shared" si="31"/>
        <v>0.25018196241351665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21607623</v>
      </c>
      <c r="E115" s="31">
        <v>23056804</v>
      </c>
      <c r="F115" s="31">
        <v>3071180</v>
      </c>
      <c r="G115" s="36">
        <f t="shared" si="24"/>
        <v>0.14213409776725555</v>
      </c>
      <c r="H115" s="31">
        <v>1822861</v>
      </c>
      <c r="I115" s="36">
        <f t="shared" si="25"/>
        <v>8.4361940228224089E-2</v>
      </c>
      <c r="J115" s="31">
        <v>1411078</v>
      </c>
      <c r="K115" s="36">
        <f t="shared" si="26"/>
        <v>6.1200069185651226E-2</v>
      </c>
      <c r="L115" s="31">
        <v>0</v>
      </c>
      <c r="M115" s="36">
        <f t="shared" si="27"/>
        <v>0</v>
      </c>
      <c r="N115" s="31">
        <f t="shared" si="28"/>
        <v>6305119</v>
      </c>
      <c r="O115" s="36">
        <f t="shared" si="29"/>
        <v>0.27346023325695962</v>
      </c>
      <c r="P115" s="31">
        <v>3120522</v>
      </c>
      <c r="Q115" s="31">
        <v>26914248</v>
      </c>
      <c r="R115" s="31">
        <v>12866484</v>
      </c>
      <c r="S115" s="31">
        <v>14418688</v>
      </c>
      <c r="T115" s="36">
        <f t="shared" si="30"/>
        <v>1.1206393292837422</v>
      </c>
      <c r="U115" s="36">
        <f t="shared" si="31"/>
        <v>-0.54780706561274051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40704</v>
      </c>
      <c r="G116" s="36">
        <f t="shared" si="24"/>
        <v>0</v>
      </c>
      <c r="H116" s="31">
        <v>9400</v>
      </c>
      <c r="I116" s="36">
        <f t="shared" si="25"/>
        <v>0</v>
      </c>
      <c r="J116" s="31">
        <v>7701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57805</v>
      </c>
      <c r="O116" s="36">
        <f t="shared" si="29"/>
        <v>0</v>
      </c>
      <c r="P116" s="31">
        <v>31610</v>
      </c>
      <c r="Q116" s="31">
        <v>220000</v>
      </c>
      <c r="R116" s="31">
        <v>185000</v>
      </c>
      <c r="S116" s="31">
        <v>65183</v>
      </c>
      <c r="T116" s="36">
        <f t="shared" si="30"/>
        <v>0.35234054054054054</v>
      </c>
      <c r="U116" s="36">
        <f t="shared" si="31"/>
        <v>-0.75637456501107247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30000000</v>
      </c>
      <c r="E117" s="31">
        <v>30000000</v>
      </c>
      <c r="F117" s="31">
        <v>7605170</v>
      </c>
      <c r="G117" s="36">
        <f t="shared" si="24"/>
        <v>0.25350566666666668</v>
      </c>
      <c r="H117" s="31">
        <v>8349116</v>
      </c>
      <c r="I117" s="36">
        <f t="shared" si="25"/>
        <v>0.27830386666666668</v>
      </c>
      <c r="J117" s="31">
        <v>9506422</v>
      </c>
      <c r="K117" s="36">
        <f t="shared" si="26"/>
        <v>0.31688073333333333</v>
      </c>
      <c r="L117" s="31">
        <v>0</v>
      </c>
      <c r="M117" s="36">
        <f t="shared" si="27"/>
        <v>0</v>
      </c>
      <c r="N117" s="31">
        <f t="shared" si="28"/>
        <v>25460708</v>
      </c>
      <c r="O117" s="36">
        <f t="shared" si="29"/>
        <v>0.84869026666666669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65122971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6054468</v>
      </c>
      <c r="E119" s="31">
        <v>3119623</v>
      </c>
      <c r="F119" s="31">
        <v>717964</v>
      </c>
      <c r="G119" s="36">
        <f t="shared" si="24"/>
        <v>0.11858415966522574</v>
      </c>
      <c r="H119" s="31">
        <v>660117</v>
      </c>
      <c r="I119" s="36">
        <f t="shared" si="25"/>
        <v>0.10902972812805353</v>
      </c>
      <c r="J119" s="31">
        <v>862691</v>
      </c>
      <c r="K119" s="36">
        <f t="shared" si="26"/>
        <v>0.27653694052133865</v>
      </c>
      <c r="L119" s="31">
        <v>0</v>
      </c>
      <c r="M119" s="36">
        <f t="shared" si="27"/>
        <v>0</v>
      </c>
      <c r="N119" s="31">
        <f t="shared" si="28"/>
        <v>2240772</v>
      </c>
      <c r="O119" s="36">
        <f t="shared" si="29"/>
        <v>0.71828294636884005</v>
      </c>
      <c r="P119" s="31">
        <v>705502</v>
      </c>
      <c r="Q119" s="31">
        <v>3149868</v>
      </c>
      <c r="R119" s="31">
        <v>13854383</v>
      </c>
      <c r="S119" s="31">
        <v>2107144</v>
      </c>
      <c r="T119" s="36">
        <f t="shared" si="30"/>
        <v>0.15209222958539548</v>
      </c>
      <c r="U119" s="36">
        <f t="shared" si="31"/>
        <v>0.22280447114253388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2840000</v>
      </c>
      <c r="E120" s="31">
        <v>2840000</v>
      </c>
      <c r="F120" s="31">
        <v>703314</v>
      </c>
      <c r="G120" s="36">
        <f t="shared" si="24"/>
        <v>0.24764577464788731</v>
      </c>
      <c r="H120" s="31">
        <v>473918</v>
      </c>
      <c r="I120" s="36">
        <f t="shared" si="25"/>
        <v>0.1668725352112676</v>
      </c>
      <c r="J120" s="31">
        <v>423713</v>
      </c>
      <c r="K120" s="36">
        <f t="shared" si="26"/>
        <v>0.14919471830985914</v>
      </c>
      <c r="L120" s="31">
        <v>0</v>
      </c>
      <c r="M120" s="36">
        <f t="shared" si="27"/>
        <v>0</v>
      </c>
      <c r="N120" s="31">
        <f t="shared" si="28"/>
        <v>1600945</v>
      </c>
      <c r="O120" s="36">
        <f t="shared" si="29"/>
        <v>0.56371302816901403</v>
      </c>
      <c r="P120" s="31">
        <v>317874</v>
      </c>
      <c r="Q120" s="31">
        <v>2718000</v>
      </c>
      <c r="R120" s="31">
        <v>2718000</v>
      </c>
      <c r="S120" s="31">
        <v>1561469</v>
      </c>
      <c r="T120" s="36">
        <f t="shared" si="30"/>
        <v>0.57449190581309784</v>
      </c>
      <c r="U120" s="36">
        <f t="shared" si="31"/>
        <v>0.33295897116467521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65117396</v>
      </c>
      <c r="E121" s="32">
        <f>SUM(E113:E120)</f>
        <v>63646679</v>
      </c>
      <c r="F121" s="32">
        <f>SUM(F113:F120)</f>
        <v>13278550</v>
      </c>
      <c r="G121" s="37">
        <f t="shared" si="24"/>
        <v>0.20391709152497436</v>
      </c>
      <c r="H121" s="32">
        <f>SUM(H113:H120)</f>
        <v>12171235</v>
      </c>
      <c r="I121" s="37">
        <f t="shared" si="25"/>
        <v>0.18691218856478845</v>
      </c>
      <c r="J121" s="32">
        <f>SUM(J113:J120)</f>
        <v>13434563</v>
      </c>
      <c r="K121" s="37">
        <f t="shared" si="26"/>
        <v>0.21108034560609204</v>
      </c>
      <c r="L121" s="32">
        <f>SUM(L113:L120)</f>
        <v>0</v>
      </c>
      <c r="M121" s="37">
        <f t="shared" si="27"/>
        <v>0</v>
      </c>
      <c r="N121" s="32">
        <f t="shared" si="28"/>
        <v>38884348</v>
      </c>
      <c r="O121" s="37">
        <f t="shared" si="29"/>
        <v>0.61094072166750446</v>
      </c>
      <c r="P121" s="32">
        <f>SUM(P113:P120)</f>
        <v>5153732</v>
      </c>
      <c r="Q121" s="32">
        <f>SUM(Q113:Q120)</f>
        <v>38312931</v>
      </c>
      <c r="R121" s="32">
        <f>SUM(R113:R120)</f>
        <v>98625803</v>
      </c>
      <c r="S121" s="32">
        <f>SUM(S113:S120)</f>
        <v>20929107</v>
      </c>
      <c r="T121" s="37">
        <f t="shared" si="30"/>
        <v>0.2122072151848538</v>
      </c>
      <c r="U121" s="37">
        <f t="shared" si="31"/>
        <v>1.6067639916084113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6724956</v>
      </c>
      <c r="E123" s="31">
        <v>6576025</v>
      </c>
      <c r="F123" s="31">
        <v>5689243</v>
      </c>
      <c r="G123" s="36">
        <f t="shared" si="24"/>
        <v>0.84598962431873159</v>
      </c>
      <c r="H123" s="31">
        <v>-1888666</v>
      </c>
      <c r="I123" s="36">
        <f t="shared" si="25"/>
        <v>-0.28084436537577345</v>
      </c>
      <c r="J123" s="31">
        <v>9099858</v>
      </c>
      <c r="K123" s="36">
        <f t="shared" si="26"/>
        <v>1.3837930968936401</v>
      </c>
      <c r="L123" s="31">
        <v>0</v>
      </c>
      <c r="M123" s="36">
        <f t="shared" si="27"/>
        <v>0</v>
      </c>
      <c r="N123" s="31">
        <f t="shared" si="28"/>
        <v>12900435</v>
      </c>
      <c r="O123" s="36">
        <f t="shared" si="29"/>
        <v>1.9617375238080756</v>
      </c>
      <c r="P123" s="31">
        <v>7273678</v>
      </c>
      <c r="Q123" s="31">
        <v>7032092</v>
      </c>
      <c r="R123" s="31">
        <v>5584075</v>
      </c>
      <c r="S123" s="31">
        <v>10889447</v>
      </c>
      <c r="T123" s="36">
        <f t="shared" si="30"/>
        <v>1.9500896746551577</v>
      </c>
      <c r="U123" s="36">
        <f t="shared" si="31"/>
        <v>0.25106692927567043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17247812</v>
      </c>
      <c r="E124" s="31">
        <v>14582609</v>
      </c>
      <c r="F124" s="31">
        <v>3271358</v>
      </c>
      <c r="G124" s="36">
        <f t="shared" si="24"/>
        <v>0.18966799962801079</v>
      </c>
      <c r="H124" s="31">
        <v>4521711</v>
      </c>
      <c r="I124" s="36">
        <f t="shared" si="25"/>
        <v>0.26216142662037367</v>
      </c>
      <c r="J124" s="31">
        <v>2374115</v>
      </c>
      <c r="K124" s="36">
        <f t="shared" si="26"/>
        <v>0.1628045434119505</v>
      </c>
      <c r="L124" s="31">
        <v>0</v>
      </c>
      <c r="M124" s="36">
        <f t="shared" si="27"/>
        <v>0</v>
      </c>
      <c r="N124" s="31">
        <f t="shared" si="28"/>
        <v>10167184</v>
      </c>
      <c r="O124" s="36">
        <f t="shared" si="29"/>
        <v>0.69721296100032581</v>
      </c>
      <c r="P124" s="31">
        <v>4193161</v>
      </c>
      <c r="Q124" s="31">
        <v>13415620</v>
      </c>
      <c r="R124" s="31">
        <v>15987732</v>
      </c>
      <c r="S124" s="31">
        <v>16901025</v>
      </c>
      <c r="T124" s="36">
        <f t="shared" si="30"/>
        <v>1.0571246127968621</v>
      </c>
      <c r="U124" s="36">
        <f t="shared" si="31"/>
        <v>-0.43381258196382155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23972768</v>
      </c>
      <c r="E126" s="32">
        <f>SUM(E122:E125)</f>
        <v>21158634</v>
      </c>
      <c r="F126" s="32">
        <f>SUM(F122:F125)</f>
        <v>8960601</v>
      </c>
      <c r="G126" s="37">
        <f t="shared" si="24"/>
        <v>0.37378249353599885</v>
      </c>
      <c r="H126" s="32">
        <f>SUM(H122:H125)</f>
        <v>2633045</v>
      </c>
      <c r="I126" s="37">
        <f t="shared" si="25"/>
        <v>0.10983483425860543</v>
      </c>
      <c r="J126" s="32">
        <f>SUM(J122:J125)</f>
        <v>11473973</v>
      </c>
      <c r="K126" s="37">
        <f t="shared" si="26"/>
        <v>0.54228325892871909</v>
      </c>
      <c r="L126" s="32">
        <f>SUM(L122:L125)</f>
        <v>0</v>
      </c>
      <c r="M126" s="37">
        <f t="shared" si="27"/>
        <v>0</v>
      </c>
      <c r="N126" s="32">
        <f t="shared" si="28"/>
        <v>23067619</v>
      </c>
      <c r="O126" s="37">
        <f t="shared" si="29"/>
        <v>1.0902225068026603</v>
      </c>
      <c r="P126" s="32">
        <f>SUM(P122:P125)</f>
        <v>11466839</v>
      </c>
      <c r="Q126" s="32">
        <f>SUM(Q122:Q125)</f>
        <v>20447712</v>
      </c>
      <c r="R126" s="32">
        <f>SUM(R122:R125)</f>
        <v>21571807</v>
      </c>
      <c r="S126" s="32">
        <f>SUM(S122:S125)</f>
        <v>27790472</v>
      </c>
      <c r="T126" s="37">
        <f t="shared" si="30"/>
        <v>1.2882774261794574</v>
      </c>
      <c r="U126" s="37">
        <f t="shared" si="31"/>
        <v>6.2214181257802537E-4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10662516</v>
      </c>
      <c r="E127" s="31">
        <v>6374016</v>
      </c>
      <c r="F127" s="31">
        <v>827366</v>
      </c>
      <c r="G127" s="36">
        <f t="shared" si="24"/>
        <v>7.7595756948922748E-2</v>
      </c>
      <c r="H127" s="31">
        <v>1168476</v>
      </c>
      <c r="I127" s="36">
        <f t="shared" si="25"/>
        <v>0.1095872681457172</v>
      </c>
      <c r="J127" s="31">
        <v>1395634</v>
      </c>
      <c r="K127" s="36">
        <f t="shared" si="26"/>
        <v>0.21895677701467961</v>
      </c>
      <c r="L127" s="31">
        <v>0</v>
      </c>
      <c r="M127" s="36">
        <f t="shared" si="27"/>
        <v>0</v>
      </c>
      <c r="N127" s="31">
        <f t="shared" si="28"/>
        <v>3391476</v>
      </c>
      <c r="O127" s="36">
        <f t="shared" si="29"/>
        <v>0.53207836315440693</v>
      </c>
      <c r="P127" s="31">
        <v>1132718</v>
      </c>
      <c r="Q127" s="31">
        <v>9650823</v>
      </c>
      <c r="R127" s="31">
        <v>7487933</v>
      </c>
      <c r="S127" s="31">
        <v>3655175</v>
      </c>
      <c r="T127" s="36">
        <f t="shared" si="30"/>
        <v>0.488142054689859</v>
      </c>
      <c r="U127" s="36">
        <f t="shared" si="31"/>
        <v>0.23211072835427715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165600</v>
      </c>
      <c r="G129" s="36">
        <f t="shared" si="24"/>
        <v>0</v>
      </c>
      <c r="H129" s="31">
        <v>355800</v>
      </c>
      <c r="I129" s="36">
        <f t="shared" si="25"/>
        <v>0</v>
      </c>
      <c r="J129" s="31">
        <v>302400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823800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2115000</v>
      </c>
      <c r="E130" s="31">
        <v>2115000</v>
      </c>
      <c r="F130" s="31">
        <v>416517</v>
      </c>
      <c r="G130" s="36">
        <f t="shared" si="24"/>
        <v>0.19693475177304964</v>
      </c>
      <c r="H130" s="31">
        <v>440887</v>
      </c>
      <c r="I130" s="36">
        <f t="shared" si="25"/>
        <v>0.20845721040189125</v>
      </c>
      <c r="J130" s="31">
        <v>794842</v>
      </c>
      <c r="K130" s="36">
        <f t="shared" si="26"/>
        <v>0.37581182033096927</v>
      </c>
      <c r="L130" s="31">
        <v>0</v>
      </c>
      <c r="M130" s="36">
        <f t="shared" si="27"/>
        <v>0</v>
      </c>
      <c r="N130" s="31">
        <f t="shared" si="28"/>
        <v>1652246</v>
      </c>
      <c r="O130" s="36">
        <f t="shared" si="29"/>
        <v>0.78120378250591016</v>
      </c>
      <c r="P130" s="31">
        <v>1276037</v>
      </c>
      <c r="Q130" s="31">
        <v>2967000</v>
      </c>
      <c r="R130" s="31">
        <v>2801000</v>
      </c>
      <c r="S130" s="31">
        <v>2966999</v>
      </c>
      <c r="T130" s="36">
        <f t="shared" si="30"/>
        <v>1.0592641913602285</v>
      </c>
      <c r="U130" s="36">
        <f t="shared" si="31"/>
        <v>-0.37710113421476021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12777516</v>
      </c>
      <c r="E132" s="32">
        <f>SUM(E127:E131)</f>
        <v>8489016</v>
      </c>
      <c r="F132" s="32">
        <f>SUM(F127:F131)</f>
        <v>1409483</v>
      </c>
      <c r="G132" s="37">
        <f t="shared" si="24"/>
        <v>0.11030962512588519</v>
      </c>
      <c r="H132" s="32">
        <f>SUM(H127:H131)</f>
        <v>1965163</v>
      </c>
      <c r="I132" s="37">
        <f t="shared" si="25"/>
        <v>0.15379851608090336</v>
      </c>
      <c r="J132" s="32">
        <f>SUM(J127:J131)</f>
        <v>2492876</v>
      </c>
      <c r="K132" s="37">
        <f t="shared" si="26"/>
        <v>0.29365900594368061</v>
      </c>
      <c r="L132" s="32">
        <f>SUM(L127:L131)</f>
        <v>0</v>
      </c>
      <c r="M132" s="37">
        <f t="shared" si="27"/>
        <v>0</v>
      </c>
      <c r="N132" s="32">
        <f t="shared" si="28"/>
        <v>5867522</v>
      </c>
      <c r="O132" s="37">
        <f t="shared" si="29"/>
        <v>0.69118988584778263</v>
      </c>
      <c r="P132" s="32">
        <f>SUM(P127:P131)</f>
        <v>2408755</v>
      </c>
      <c r="Q132" s="32">
        <f>SUM(Q127:Q131)</f>
        <v>12617823</v>
      </c>
      <c r="R132" s="32">
        <f>SUM(R127:R131)</f>
        <v>10288933</v>
      </c>
      <c r="S132" s="32">
        <f>SUM(S127:S131)</f>
        <v>6622174</v>
      </c>
      <c r="T132" s="37">
        <f t="shared" si="30"/>
        <v>0.64362106352524606</v>
      </c>
      <c r="U132" s="37">
        <f t="shared" si="31"/>
        <v>3.4923020398504701E-2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29446627</v>
      </c>
      <c r="E133" s="31">
        <v>46444957</v>
      </c>
      <c r="F133" s="31">
        <v>20963287</v>
      </c>
      <c r="G133" s="36">
        <f t="shared" si="24"/>
        <v>0.71190792072721942</v>
      </c>
      <c r="H133" s="31">
        <v>15515813</v>
      </c>
      <c r="I133" s="36">
        <f t="shared" si="25"/>
        <v>0.52691308243894963</v>
      </c>
      <c r="J133" s="31">
        <v>5406309</v>
      </c>
      <c r="K133" s="36">
        <f t="shared" si="26"/>
        <v>0.11640249769205298</v>
      </c>
      <c r="L133" s="31">
        <v>0</v>
      </c>
      <c r="M133" s="36">
        <f t="shared" si="27"/>
        <v>0</v>
      </c>
      <c r="N133" s="31">
        <f t="shared" si="28"/>
        <v>41885409</v>
      </c>
      <c r="O133" s="36">
        <f t="shared" si="29"/>
        <v>0.90182899727951094</v>
      </c>
      <c r="P133" s="31">
        <v>5469723</v>
      </c>
      <c r="Q133" s="31">
        <v>11120010</v>
      </c>
      <c r="R133" s="31">
        <v>33220001</v>
      </c>
      <c r="S133" s="31">
        <v>14485969</v>
      </c>
      <c r="T133" s="36">
        <f t="shared" si="30"/>
        <v>0.43606166658453743</v>
      </c>
      <c r="U133" s="36">
        <f t="shared" si="31"/>
        <v>-1.1593640116693282E-2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78337</v>
      </c>
      <c r="E134" s="31">
        <v>123010</v>
      </c>
      <c r="F134" s="31">
        <v>27984</v>
      </c>
      <c r="G134" s="36">
        <f t="shared" si="24"/>
        <v>0.35722583198233276</v>
      </c>
      <c r="H134" s="31">
        <v>54023</v>
      </c>
      <c r="I134" s="36">
        <f t="shared" si="25"/>
        <v>0.68962303892158239</v>
      </c>
      <c r="J134" s="31">
        <v>86635</v>
      </c>
      <c r="K134" s="36">
        <f t="shared" si="26"/>
        <v>0.70429233395658886</v>
      </c>
      <c r="L134" s="31">
        <v>0</v>
      </c>
      <c r="M134" s="36">
        <f t="shared" si="27"/>
        <v>0</v>
      </c>
      <c r="N134" s="31">
        <f t="shared" si="28"/>
        <v>168642</v>
      </c>
      <c r="O134" s="36">
        <f t="shared" si="29"/>
        <v>1.3709617104300464</v>
      </c>
      <c r="P134" s="31">
        <v>3137930</v>
      </c>
      <c r="Q134" s="31">
        <v>82000</v>
      </c>
      <c r="R134" s="31">
        <v>82000</v>
      </c>
      <c r="S134" s="31">
        <v>18332055</v>
      </c>
      <c r="T134" s="36">
        <f t="shared" si="30"/>
        <v>223.56164634146342</v>
      </c>
      <c r="U134" s="36">
        <f t="shared" si="31"/>
        <v>-0.97239103485418732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29524964</v>
      </c>
      <c r="E137" s="32">
        <f>SUM(E133:E136)</f>
        <v>46567967</v>
      </c>
      <c r="F137" s="32">
        <f>SUM(F133:F136)</f>
        <v>20991271</v>
      </c>
      <c r="G137" s="37">
        <f t="shared" ref="G137:G170" si="32">IF(($D137     =0),0,($F137     /$D137     ))</f>
        <v>0.71096686180548774</v>
      </c>
      <c r="H137" s="32">
        <f>SUM(H133:H136)</f>
        <v>15569836</v>
      </c>
      <c r="I137" s="37">
        <f t="shared" ref="I137:I170" si="33">IF(($D137     =0),0,($H137     /$D137     ))</f>
        <v>0.52734479202074558</v>
      </c>
      <c r="J137" s="32">
        <f>SUM(J133:J136)</f>
        <v>5492944</v>
      </c>
      <c r="K137" s="37">
        <f t="shared" ref="K137:K170" si="34">IF(($E137     =0),0,($J137     /$E137     ))</f>
        <v>0.11795541772308848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42054051</v>
      </c>
      <c r="O137" s="37">
        <f t="shared" ref="O137:O170" si="37">IF(($E137     =0),0,($N137     /$E137     ))</f>
        <v>0.90306821854602326</v>
      </c>
      <c r="P137" s="32">
        <f>SUM(P133:P136)</f>
        <v>8607653</v>
      </c>
      <c r="Q137" s="32">
        <f>SUM(Q133:Q136)</f>
        <v>11202010</v>
      </c>
      <c r="R137" s="32">
        <f>SUM(R133:R136)</f>
        <v>33302001</v>
      </c>
      <c r="S137" s="32">
        <f>SUM(S133:S136)</f>
        <v>32818024</v>
      </c>
      <c r="T137" s="37">
        <f t="shared" ref="T137:T170" si="38">IF(($R137     =0),0,($S137     /$R137     ))</f>
        <v>0.98546702944366615</v>
      </c>
      <c r="U137" s="37">
        <f t="shared" ref="U137:U170" si="39">IF(($P137     =0),0,(($J137     /$P137     )-1))</f>
        <v>-0.36185345761498522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1939110</v>
      </c>
      <c r="E138" s="31">
        <v>1939110</v>
      </c>
      <c r="F138" s="31">
        <v>283881</v>
      </c>
      <c r="G138" s="36">
        <f t="shared" si="32"/>
        <v>0.14639757414483964</v>
      </c>
      <c r="H138" s="31">
        <v>215388</v>
      </c>
      <c r="I138" s="36">
        <f t="shared" si="33"/>
        <v>0.11107569967665579</v>
      </c>
      <c r="J138" s="31">
        <v>298822</v>
      </c>
      <c r="K138" s="36">
        <f t="shared" si="34"/>
        <v>0.15410265534188364</v>
      </c>
      <c r="L138" s="31">
        <v>0</v>
      </c>
      <c r="M138" s="36">
        <f t="shared" si="35"/>
        <v>0</v>
      </c>
      <c r="N138" s="31">
        <f t="shared" si="36"/>
        <v>798091</v>
      </c>
      <c r="O138" s="36">
        <f t="shared" si="37"/>
        <v>0.4115759291633791</v>
      </c>
      <c r="P138" s="31">
        <v>294743</v>
      </c>
      <c r="Q138" s="31">
        <v>1634869</v>
      </c>
      <c r="R138" s="31">
        <v>1859002</v>
      </c>
      <c r="S138" s="31">
        <v>778575</v>
      </c>
      <c r="T138" s="36">
        <f t="shared" si="38"/>
        <v>0.41881342784999692</v>
      </c>
      <c r="U138" s="36">
        <f t="shared" si="39"/>
        <v>1.3839175145804905E-2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13942880</v>
      </c>
      <c r="E139" s="31">
        <v>13942880</v>
      </c>
      <c r="F139" s="31">
        <v>5509643</v>
      </c>
      <c r="G139" s="36">
        <f t="shared" si="32"/>
        <v>0.39515817392102637</v>
      </c>
      <c r="H139" s="31">
        <v>4476063</v>
      </c>
      <c r="I139" s="36">
        <f t="shared" si="33"/>
        <v>0.32102858233019288</v>
      </c>
      <c r="J139" s="31">
        <v>3524706</v>
      </c>
      <c r="K139" s="36">
        <f t="shared" si="34"/>
        <v>0.25279612246537303</v>
      </c>
      <c r="L139" s="31">
        <v>0</v>
      </c>
      <c r="M139" s="36">
        <f t="shared" si="35"/>
        <v>0</v>
      </c>
      <c r="N139" s="31">
        <f t="shared" si="36"/>
        <v>13510412</v>
      </c>
      <c r="O139" s="36">
        <f t="shared" si="37"/>
        <v>0.96898287871659228</v>
      </c>
      <c r="P139" s="31">
        <v>3091645</v>
      </c>
      <c r="Q139" s="31">
        <v>13957639</v>
      </c>
      <c r="R139" s="31">
        <v>13623220</v>
      </c>
      <c r="S139" s="31">
        <v>12810679</v>
      </c>
      <c r="T139" s="36">
        <f t="shared" si="38"/>
        <v>0.94035617130164528</v>
      </c>
      <c r="U139" s="36">
        <f t="shared" si="39"/>
        <v>0.1400746204690384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3500000</v>
      </c>
      <c r="E140" s="31">
        <v>7003600</v>
      </c>
      <c r="F140" s="31">
        <v>823325</v>
      </c>
      <c r="G140" s="36">
        <f t="shared" si="32"/>
        <v>0.2352357142857143</v>
      </c>
      <c r="H140" s="31">
        <v>665891</v>
      </c>
      <c r="I140" s="36">
        <f t="shared" si="33"/>
        <v>0.19025457142857144</v>
      </c>
      <c r="J140" s="31">
        <v>2027878</v>
      </c>
      <c r="K140" s="36">
        <f t="shared" si="34"/>
        <v>0.28954794677023243</v>
      </c>
      <c r="L140" s="31">
        <v>0</v>
      </c>
      <c r="M140" s="36">
        <f t="shared" si="35"/>
        <v>0</v>
      </c>
      <c r="N140" s="31">
        <f t="shared" si="36"/>
        <v>3517094</v>
      </c>
      <c r="O140" s="36">
        <f t="shared" si="37"/>
        <v>0.50218373407961625</v>
      </c>
      <c r="P140" s="31">
        <v>676058</v>
      </c>
      <c r="Q140" s="31">
        <v>2632500</v>
      </c>
      <c r="R140" s="31">
        <v>2632500</v>
      </c>
      <c r="S140" s="31">
        <v>3372915</v>
      </c>
      <c r="T140" s="36">
        <f t="shared" si="38"/>
        <v>1.2812592592592593</v>
      </c>
      <c r="U140" s="36">
        <f t="shared" si="39"/>
        <v>1.9995621677430044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2307000</v>
      </c>
      <c r="E141" s="31">
        <v>2619950</v>
      </c>
      <c r="F141" s="31">
        <v>798722</v>
      </c>
      <c r="G141" s="36">
        <f t="shared" si="32"/>
        <v>0.34621673168617251</v>
      </c>
      <c r="H141" s="31">
        <v>1657826</v>
      </c>
      <c r="I141" s="36">
        <f t="shared" si="33"/>
        <v>0.718606848721283</v>
      </c>
      <c r="J141" s="31">
        <v>122903</v>
      </c>
      <c r="K141" s="36">
        <f t="shared" si="34"/>
        <v>4.6910437222084392E-2</v>
      </c>
      <c r="L141" s="31">
        <v>0</v>
      </c>
      <c r="M141" s="36">
        <f t="shared" si="35"/>
        <v>0</v>
      </c>
      <c r="N141" s="31">
        <f t="shared" si="36"/>
        <v>2579451</v>
      </c>
      <c r="O141" s="36">
        <f t="shared" si="37"/>
        <v>0.98454207141357664</v>
      </c>
      <c r="P141" s="31">
        <v>1459660</v>
      </c>
      <c r="Q141" s="31">
        <v>3177901</v>
      </c>
      <c r="R141" s="31">
        <v>3670786</v>
      </c>
      <c r="S141" s="31">
        <v>3255063</v>
      </c>
      <c r="T141" s="36">
        <f t="shared" si="38"/>
        <v>0.88674823321217855</v>
      </c>
      <c r="U141" s="36">
        <f t="shared" si="39"/>
        <v>-0.91580025485387007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21688990</v>
      </c>
      <c r="E144" s="32">
        <f>SUM(E138:E143)</f>
        <v>25505540</v>
      </c>
      <c r="F144" s="32">
        <f>SUM(F138:F143)</f>
        <v>7415571</v>
      </c>
      <c r="G144" s="37">
        <f t="shared" si="32"/>
        <v>0.34190485587387887</v>
      </c>
      <c r="H144" s="32">
        <f>SUM(H138:H143)</f>
        <v>7015168</v>
      </c>
      <c r="I144" s="37">
        <f t="shared" si="33"/>
        <v>0.32344373804404908</v>
      </c>
      <c r="J144" s="32">
        <f>SUM(J138:J143)</f>
        <v>5974309</v>
      </c>
      <c r="K144" s="37">
        <f t="shared" si="34"/>
        <v>0.23423573858855762</v>
      </c>
      <c r="L144" s="32">
        <f>SUM(L138:L143)</f>
        <v>0</v>
      </c>
      <c r="M144" s="37">
        <f t="shared" si="35"/>
        <v>0</v>
      </c>
      <c r="N144" s="32">
        <f t="shared" si="36"/>
        <v>20405048</v>
      </c>
      <c r="O144" s="37">
        <f t="shared" si="37"/>
        <v>0.80002415161568818</v>
      </c>
      <c r="P144" s="32">
        <f>SUM(P138:P143)</f>
        <v>5522106</v>
      </c>
      <c r="Q144" s="32">
        <f>SUM(Q138:Q143)</f>
        <v>21402909</v>
      </c>
      <c r="R144" s="32">
        <f>SUM(R138:R143)</f>
        <v>21785508</v>
      </c>
      <c r="S144" s="32">
        <f>SUM(S138:S143)</f>
        <v>20217232</v>
      </c>
      <c r="T144" s="37">
        <f t="shared" si="38"/>
        <v>0.92801287902031016</v>
      </c>
      <c r="U144" s="37">
        <f t="shared" si="39"/>
        <v>8.1889590674282697E-2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4424977</v>
      </c>
      <c r="E145" s="31">
        <v>4072201</v>
      </c>
      <c r="F145" s="31">
        <v>1171252</v>
      </c>
      <c r="G145" s="36">
        <f t="shared" si="32"/>
        <v>0.26469109330963753</v>
      </c>
      <c r="H145" s="31">
        <v>884387</v>
      </c>
      <c r="I145" s="36">
        <f t="shared" si="33"/>
        <v>0.19986250775992734</v>
      </c>
      <c r="J145" s="31">
        <v>836766</v>
      </c>
      <c r="K145" s="36">
        <f t="shared" si="34"/>
        <v>0.2054824896904647</v>
      </c>
      <c r="L145" s="31">
        <v>0</v>
      </c>
      <c r="M145" s="36">
        <f t="shared" si="35"/>
        <v>0</v>
      </c>
      <c r="N145" s="31">
        <f t="shared" si="36"/>
        <v>2892405</v>
      </c>
      <c r="O145" s="36">
        <f t="shared" si="37"/>
        <v>0.71028050923812458</v>
      </c>
      <c r="P145" s="31">
        <v>937414</v>
      </c>
      <c r="Q145" s="31">
        <v>3689504</v>
      </c>
      <c r="R145" s="31">
        <v>4419977</v>
      </c>
      <c r="S145" s="31">
        <v>3059090</v>
      </c>
      <c r="T145" s="36">
        <f t="shared" si="38"/>
        <v>0.69210541140824944</v>
      </c>
      <c r="U145" s="36">
        <f t="shared" si="39"/>
        <v>-0.10736771586513538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200000</v>
      </c>
      <c r="E146" s="31">
        <v>439434</v>
      </c>
      <c r="F146" s="31">
        <v>137422</v>
      </c>
      <c r="G146" s="36">
        <f t="shared" si="32"/>
        <v>0.68711</v>
      </c>
      <c r="H146" s="31">
        <v>68711</v>
      </c>
      <c r="I146" s="36">
        <f t="shared" si="33"/>
        <v>0.343555</v>
      </c>
      <c r="J146" s="31">
        <v>162961</v>
      </c>
      <c r="K146" s="36">
        <f t="shared" si="34"/>
        <v>0.3708429479739847</v>
      </c>
      <c r="L146" s="31">
        <v>0</v>
      </c>
      <c r="M146" s="36">
        <f t="shared" si="35"/>
        <v>0</v>
      </c>
      <c r="N146" s="31">
        <f t="shared" si="36"/>
        <v>369094</v>
      </c>
      <c r="O146" s="36">
        <f t="shared" si="37"/>
        <v>0.83993045599566718</v>
      </c>
      <c r="P146" s="31">
        <v>31354</v>
      </c>
      <c r="Q146" s="31">
        <v>200000</v>
      </c>
      <c r="R146" s="31">
        <v>300000</v>
      </c>
      <c r="S146" s="31">
        <v>331690</v>
      </c>
      <c r="T146" s="36">
        <f t="shared" si="38"/>
        <v>1.1056333333333332</v>
      </c>
      <c r="U146" s="36">
        <f t="shared" si="39"/>
        <v>4.1974548701920007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29534777</v>
      </c>
      <c r="E147" s="31">
        <v>51771777</v>
      </c>
      <c r="F147" s="31">
        <v>8568250</v>
      </c>
      <c r="G147" s="36">
        <f t="shared" si="32"/>
        <v>0.29010715063127107</v>
      </c>
      <c r="H147" s="31">
        <v>631699</v>
      </c>
      <c r="I147" s="36">
        <f t="shared" si="33"/>
        <v>2.1388311142488056E-2</v>
      </c>
      <c r="J147" s="31">
        <v>21156554</v>
      </c>
      <c r="K147" s="36">
        <f t="shared" si="34"/>
        <v>0.40865033471808393</v>
      </c>
      <c r="L147" s="31">
        <v>0</v>
      </c>
      <c r="M147" s="36">
        <f t="shared" si="35"/>
        <v>0</v>
      </c>
      <c r="N147" s="31">
        <f t="shared" si="36"/>
        <v>30356503</v>
      </c>
      <c r="O147" s="36">
        <f t="shared" si="37"/>
        <v>0.58635234792114632</v>
      </c>
      <c r="P147" s="31">
        <v>25614753</v>
      </c>
      <c r="Q147" s="31">
        <v>25327060</v>
      </c>
      <c r="R147" s="31">
        <v>33778562</v>
      </c>
      <c r="S147" s="31">
        <v>26231745</v>
      </c>
      <c r="T147" s="36">
        <f t="shared" si="38"/>
        <v>0.7765796838835235</v>
      </c>
      <c r="U147" s="36">
        <f t="shared" si="39"/>
        <v>-0.17404809642318242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1560000</v>
      </c>
      <c r="E148" s="31">
        <v>1560000</v>
      </c>
      <c r="F148" s="31">
        <v>332082</v>
      </c>
      <c r="G148" s="36">
        <f t="shared" si="32"/>
        <v>0.21287307692307691</v>
      </c>
      <c r="H148" s="31">
        <v>327384</v>
      </c>
      <c r="I148" s="36">
        <f t="shared" si="33"/>
        <v>0.20986153846153846</v>
      </c>
      <c r="J148" s="31">
        <v>387564</v>
      </c>
      <c r="K148" s="36">
        <f t="shared" si="34"/>
        <v>0.24843846153846152</v>
      </c>
      <c r="L148" s="31">
        <v>0</v>
      </c>
      <c r="M148" s="36">
        <f t="shared" si="35"/>
        <v>0</v>
      </c>
      <c r="N148" s="31">
        <f t="shared" si="36"/>
        <v>1047030</v>
      </c>
      <c r="O148" s="36">
        <f t="shared" si="37"/>
        <v>0.67117307692307693</v>
      </c>
      <c r="P148" s="31">
        <v>398234</v>
      </c>
      <c r="Q148" s="31">
        <v>2573516</v>
      </c>
      <c r="R148" s="31">
        <v>1273516</v>
      </c>
      <c r="S148" s="31">
        <v>1147120</v>
      </c>
      <c r="T148" s="36">
        <f t="shared" si="38"/>
        <v>0.90075036356041072</v>
      </c>
      <c r="U148" s="36">
        <f t="shared" si="39"/>
        <v>-2.6793292385883682E-2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2945000</v>
      </c>
      <c r="E149" s="31">
        <v>2945000</v>
      </c>
      <c r="F149" s="31">
        <v>462097</v>
      </c>
      <c r="G149" s="36">
        <f t="shared" si="32"/>
        <v>0.15690899830220714</v>
      </c>
      <c r="H149" s="31">
        <v>1217673</v>
      </c>
      <c r="I149" s="36">
        <f t="shared" si="33"/>
        <v>0.41347130730050935</v>
      </c>
      <c r="J149" s="31">
        <v>394456</v>
      </c>
      <c r="K149" s="36">
        <f t="shared" si="34"/>
        <v>0.1339409168081494</v>
      </c>
      <c r="L149" s="31">
        <v>0</v>
      </c>
      <c r="M149" s="36">
        <f t="shared" si="35"/>
        <v>0</v>
      </c>
      <c r="N149" s="31">
        <f t="shared" si="36"/>
        <v>2074226</v>
      </c>
      <c r="O149" s="36">
        <f t="shared" si="37"/>
        <v>0.70432122241086592</v>
      </c>
      <c r="P149" s="31">
        <v>0</v>
      </c>
      <c r="Q149" s="31">
        <v>2819000</v>
      </c>
      <c r="R149" s="31">
        <v>2819000</v>
      </c>
      <c r="S149" s="31">
        <v>1931854</v>
      </c>
      <c r="T149" s="36">
        <f t="shared" si="38"/>
        <v>0.68529762327066335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38664754</v>
      </c>
      <c r="E150" s="32">
        <f>SUM(E145:E149)</f>
        <v>60788412</v>
      </c>
      <c r="F150" s="32">
        <f>SUM(F145:F149)</f>
        <v>10671103</v>
      </c>
      <c r="G150" s="37">
        <f t="shared" si="32"/>
        <v>0.27599045373468561</v>
      </c>
      <c r="H150" s="32">
        <f>SUM(H145:H149)</f>
        <v>3129854</v>
      </c>
      <c r="I150" s="37">
        <f t="shared" si="33"/>
        <v>8.0948504159628176E-2</v>
      </c>
      <c r="J150" s="32">
        <f>SUM(J145:J149)</f>
        <v>22938301</v>
      </c>
      <c r="K150" s="37">
        <f t="shared" si="34"/>
        <v>0.3773466067842009</v>
      </c>
      <c r="L150" s="32">
        <f>SUM(L145:L149)</f>
        <v>0</v>
      </c>
      <c r="M150" s="37">
        <f t="shared" si="35"/>
        <v>0</v>
      </c>
      <c r="N150" s="32">
        <f t="shared" si="36"/>
        <v>36739258</v>
      </c>
      <c r="O150" s="37">
        <f t="shared" si="37"/>
        <v>0.60437930176560628</v>
      </c>
      <c r="P150" s="32">
        <f>SUM(P145:P149)</f>
        <v>26981755</v>
      </c>
      <c r="Q150" s="32">
        <f>SUM(Q145:Q149)</f>
        <v>34609080</v>
      </c>
      <c r="R150" s="32">
        <f>SUM(R145:R149)</f>
        <v>42591055</v>
      </c>
      <c r="S150" s="32">
        <f>SUM(S145:S149)</f>
        <v>32701499</v>
      </c>
      <c r="T150" s="37">
        <f t="shared" si="38"/>
        <v>0.76780204200154234</v>
      </c>
      <c r="U150" s="37">
        <f t="shared" si="39"/>
        <v>-0.14985882126644468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414335</v>
      </c>
      <c r="E151" s="31">
        <v>344355</v>
      </c>
      <c r="F151" s="31">
        <v>110540</v>
      </c>
      <c r="G151" s="36">
        <f t="shared" si="32"/>
        <v>0.26678895096962602</v>
      </c>
      <c r="H151" s="31">
        <v>49110</v>
      </c>
      <c r="I151" s="36">
        <f t="shared" si="33"/>
        <v>0.11852727865133286</v>
      </c>
      <c r="J151" s="31">
        <v>121100</v>
      </c>
      <c r="K151" s="36">
        <f t="shared" si="34"/>
        <v>0.35167196642999232</v>
      </c>
      <c r="L151" s="31">
        <v>0</v>
      </c>
      <c r="M151" s="36">
        <f t="shared" si="35"/>
        <v>0</v>
      </c>
      <c r="N151" s="31">
        <f t="shared" si="36"/>
        <v>280750</v>
      </c>
      <c r="O151" s="36">
        <f t="shared" si="37"/>
        <v>0.81529235817688139</v>
      </c>
      <c r="P151" s="31">
        <v>61219</v>
      </c>
      <c r="Q151" s="31">
        <v>450500</v>
      </c>
      <c r="R151" s="31">
        <v>395000</v>
      </c>
      <c r="S151" s="31">
        <v>158306</v>
      </c>
      <c r="T151" s="36">
        <f t="shared" si="38"/>
        <v>0.40077468354430379</v>
      </c>
      <c r="U151" s="36">
        <f t="shared" si="39"/>
        <v>0.9781440402489423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15899700</v>
      </c>
      <c r="E152" s="31">
        <v>15899897</v>
      </c>
      <c r="F152" s="31">
        <v>3188714</v>
      </c>
      <c r="G152" s="36">
        <f t="shared" si="32"/>
        <v>0.20055183431133922</v>
      </c>
      <c r="H152" s="31">
        <v>4528703</v>
      </c>
      <c r="I152" s="36">
        <f t="shared" si="33"/>
        <v>0.28482946219111055</v>
      </c>
      <c r="J152" s="31">
        <v>4453197</v>
      </c>
      <c r="K152" s="36">
        <f t="shared" si="34"/>
        <v>0.28007709735478159</v>
      </c>
      <c r="L152" s="31">
        <v>0</v>
      </c>
      <c r="M152" s="36">
        <f t="shared" si="35"/>
        <v>0</v>
      </c>
      <c r="N152" s="31">
        <f t="shared" si="36"/>
        <v>12170614</v>
      </c>
      <c r="O152" s="36">
        <f t="shared" si="37"/>
        <v>0.76545237997453697</v>
      </c>
      <c r="P152" s="31">
        <v>3499694</v>
      </c>
      <c r="Q152" s="31">
        <v>12699500</v>
      </c>
      <c r="R152" s="31">
        <v>28869300</v>
      </c>
      <c r="S152" s="31">
        <v>20067217</v>
      </c>
      <c r="T152" s="36">
        <f t="shared" si="38"/>
        <v>0.69510576979698158</v>
      </c>
      <c r="U152" s="36">
        <f t="shared" si="39"/>
        <v>0.27245324876974952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5701950</v>
      </c>
      <c r="E153" s="31">
        <v>25430370</v>
      </c>
      <c r="F153" s="31">
        <v>1314205</v>
      </c>
      <c r="G153" s="36">
        <f t="shared" si="32"/>
        <v>0.23048343110690203</v>
      </c>
      <c r="H153" s="31">
        <v>1213670</v>
      </c>
      <c r="I153" s="36">
        <f t="shared" si="33"/>
        <v>0.21285174370171608</v>
      </c>
      <c r="J153" s="31">
        <v>1622388</v>
      </c>
      <c r="K153" s="36">
        <f t="shared" si="34"/>
        <v>6.3797262878990749E-2</v>
      </c>
      <c r="L153" s="31">
        <v>0</v>
      </c>
      <c r="M153" s="36">
        <f t="shared" si="35"/>
        <v>0</v>
      </c>
      <c r="N153" s="31">
        <f t="shared" si="36"/>
        <v>4150263</v>
      </c>
      <c r="O153" s="36">
        <f t="shared" si="37"/>
        <v>0.16320104662260124</v>
      </c>
      <c r="P153" s="31">
        <v>1539974</v>
      </c>
      <c r="Q153" s="31">
        <v>12273600</v>
      </c>
      <c r="R153" s="31">
        <v>23635600</v>
      </c>
      <c r="S153" s="31">
        <v>3845171</v>
      </c>
      <c r="T153" s="36">
        <f t="shared" si="38"/>
        <v>0.16268556753372032</v>
      </c>
      <c r="U153" s="36">
        <f t="shared" si="39"/>
        <v>5.3516487940705515E-2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4509392</v>
      </c>
      <c r="E154" s="31">
        <v>6509392</v>
      </c>
      <c r="F154" s="31">
        <v>1178331</v>
      </c>
      <c r="G154" s="36">
        <f t="shared" si="32"/>
        <v>0.26130595876339868</v>
      </c>
      <c r="H154" s="31">
        <v>1082119</v>
      </c>
      <c r="I154" s="36">
        <f t="shared" si="33"/>
        <v>0.23997004474217368</v>
      </c>
      <c r="J154" s="31">
        <v>74496</v>
      </c>
      <c r="K154" s="36">
        <f t="shared" si="34"/>
        <v>1.144438681830807E-2</v>
      </c>
      <c r="L154" s="31">
        <v>0</v>
      </c>
      <c r="M154" s="36">
        <f t="shared" si="35"/>
        <v>0</v>
      </c>
      <c r="N154" s="31">
        <f t="shared" si="36"/>
        <v>2334946</v>
      </c>
      <c r="O154" s="36">
        <f t="shared" si="37"/>
        <v>0.35870416161755198</v>
      </c>
      <c r="P154" s="31">
        <v>246227</v>
      </c>
      <c r="Q154" s="31">
        <v>4459668</v>
      </c>
      <c r="R154" s="31">
        <v>4335668</v>
      </c>
      <c r="S154" s="31">
        <v>2100644</v>
      </c>
      <c r="T154" s="36">
        <f t="shared" si="38"/>
        <v>0.48450296471039755</v>
      </c>
      <c r="U154" s="36">
        <f t="shared" si="39"/>
        <v>-0.69744991410365231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1303751</v>
      </c>
      <c r="E155" s="31">
        <v>892155</v>
      </c>
      <c r="F155" s="31">
        <v>219874</v>
      </c>
      <c r="G155" s="36">
        <f t="shared" si="32"/>
        <v>0.16864723401937948</v>
      </c>
      <c r="H155" s="31">
        <v>227009</v>
      </c>
      <c r="I155" s="36">
        <f t="shared" si="33"/>
        <v>0.17411990479777198</v>
      </c>
      <c r="J155" s="31">
        <v>284055</v>
      </c>
      <c r="K155" s="36">
        <f t="shared" si="34"/>
        <v>0.31839198345578962</v>
      </c>
      <c r="L155" s="31">
        <v>0</v>
      </c>
      <c r="M155" s="36">
        <f t="shared" si="35"/>
        <v>0</v>
      </c>
      <c r="N155" s="31">
        <f t="shared" si="36"/>
        <v>730938</v>
      </c>
      <c r="O155" s="36">
        <f t="shared" si="37"/>
        <v>0.81929485347277098</v>
      </c>
      <c r="P155" s="31">
        <v>0</v>
      </c>
      <c r="Q155" s="31">
        <v>1328100</v>
      </c>
      <c r="R155" s="31">
        <v>1328100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27829128</v>
      </c>
      <c r="E157" s="32">
        <f>SUM(E151:E156)</f>
        <v>49076169</v>
      </c>
      <c r="F157" s="32">
        <f>SUM(F151:F156)</f>
        <v>6011664</v>
      </c>
      <c r="G157" s="37">
        <f t="shared" si="32"/>
        <v>0.21602056665232197</v>
      </c>
      <c r="H157" s="32">
        <f>SUM(H151:H156)</f>
        <v>7100611</v>
      </c>
      <c r="I157" s="37">
        <f t="shared" si="33"/>
        <v>0.25515032307156732</v>
      </c>
      <c r="J157" s="32">
        <f>SUM(J151:J156)</f>
        <v>6555236</v>
      </c>
      <c r="K157" s="37">
        <f t="shared" si="34"/>
        <v>0.13357269187006018</v>
      </c>
      <c r="L157" s="32">
        <f>SUM(L151:L156)</f>
        <v>0</v>
      </c>
      <c r="M157" s="37">
        <f t="shared" si="35"/>
        <v>0</v>
      </c>
      <c r="N157" s="32">
        <f t="shared" si="36"/>
        <v>19667511</v>
      </c>
      <c r="O157" s="37">
        <f t="shared" si="37"/>
        <v>0.40075481441919397</v>
      </c>
      <c r="P157" s="32">
        <f>SUM(P151:P156)</f>
        <v>5347114</v>
      </c>
      <c r="Q157" s="32">
        <f>SUM(Q151:Q156)</f>
        <v>31211368</v>
      </c>
      <c r="R157" s="32">
        <f>SUM(R151:R156)</f>
        <v>58563668</v>
      </c>
      <c r="S157" s="32">
        <f>SUM(S151:S156)</f>
        <v>26171338</v>
      </c>
      <c r="T157" s="37">
        <f t="shared" si="38"/>
        <v>0.44688693337992424</v>
      </c>
      <c r="U157" s="37">
        <f t="shared" si="39"/>
        <v>0.22593907666827384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3984565</v>
      </c>
      <c r="E158" s="31">
        <v>3984565</v>
      </c>
      <c r="F158" s="31">
        <v>749606</v>
      </c>
      <c r="G158" s="36">
        <f t="shared" si="32"/>
        <v>0.18812743674654572</v>
      </c>
      <c r="H158" s="31">
        <v>950839</v>
      </c>
      <c r="I158" s="36">
        <f t="shared" si="33"/>
        <v>0.23863056569537702</v>
      </c>
      <c r="J158" s="31">
        <v>827247</v>
      </c>
      <c r="K158" s="36">
        <f t="shared" si="34"/>
        <v>0.20761287618598265</v>
      </c>
      <c r="L158" s="31">
        <v>0</v>
      </c>
      <c r="M158" s="36">
        <f t="shared" si="35"/>
        <v>0</v>
      </c>
      <c r="N158" s="31">
        <f t="shared" si="36"/>
        <v>2527692</v>
      </c>
      <c r="O158" s="36">
        <f t="shared" si="37"/>
        <v>0.63437087862790542</v>
      </c>
      <c r="P158" s="31">
        <v>1136516</v>
      </c>
      <c r="Q158" s="31">
        <v>4470304</v>
      </c>
      <c r="R158" s="31">
        <v>4327304</v>
      </c>
      <c r="S158" s="31">
        <v>3334144</v>
      </c>
      <c r="T158" s="36">
        <f t="shared" si="38"/>
        <v>0.77048989393858158</v>
      </c>
      <c r="U158" s="36">
        <f t="shared" si="39"/>
        <v>-0.27212023411900932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32833414</v>
      </c>
      <c r="E159" s="31">
        <v>32580308</v>
      </c>
      <c r="F159" s="31">
        <v>10169953</v>
      </c>
      <c r="G159" s="36">
        <f t="shared" si="32"/>
        <v>0.30974400042590761</v>
      </c>
      <c r="H159" s="31">
        <v>8869080</v>
      </c>
      <c r="I159" s="36">
        <f t="shared" si="33"/>
        <v>0.27012360030546928</v>
      </c>
      <c r="J159" s="31">
        <v>8828436</v>
      </c>
      <c r="K159" s="36">
        <f t="shared" si="34"/>
        <v>0.27097460220449726</v>
      </c>
      <c r="L159" s="31">
        <v>0</v>
      </c>
      <c r="M159" s="36">
        <f t="shared" si="35"/>
        <v>0</v>
      </c>
      <c r="N159" s="31">
        <f t="shared" si="36"/>
        <v>27867469</v>
      </c>
      <c r="O159" s="36">
        <f t="shared" si="37"/>
        <v>0.85534700899696836</v>
      </c>
      <c r="P159" s="31">
        <v>7996404</v>
      </c>
      <c r="Q159" s="31">
        <v>32840496</v>
      </c>
      <c r="R159" s="31">
        <v>33422537</v>
      </c>
      <c r="S159" s="31">
        <v>27974746</v>
      </c>
      <c r="T159" s="36">
        <f t="shared" si="38"/>
        <v>0.83700246932182321</v>
      </c>
      <c r="U159" s="36">
        <f t="shared" si="39"/>
        <v>0.10405077082148417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18801174</v>
      </c>
      <c r="E160" s="31">
        <v>18769156</v>
      </c>
      <c r="F160" s="31">
        <v>7833861</v>
      </c>
      <c r="G160" s="36">
        <f t="shared" si="32"/>
        <v>0.41666871441113201</v>
      </c>
      <c r="H160" s="31">
        <v>6266997</v>
      </c>
      <c r="I160" s="36">
        <f t="shared" si="33"/>
        <v>0.33333008885508958</v>
      </c>
      <c r="J160" s="31">
        <v>4700317</v>
      </c>
      <c r="K160" s="36">
        <f t="shared" si="34"/>
        <v>0.2504277230153556</v>
      </c>
      <c r="L160" s="31">
        <v>0</v>
      </c>
      <c r="M160" s="36">
        <f t="shared" si="35"/>
        <v>0</v>
      </c>
      <c r="N160" s="31">
        <f t="shared" si="36"/>
        <v>18801175</v>
      </c>
      <c r="O160" s="36">
        <f t="shared" si="37"/>
        <v>1.0017059371236512</v>
      </c>
      <c r="P160" s="31">
        <v>-204928</v>
      </c>
      <c r="Q160" s="31">
        <v>1760000</v>
      </c>
      <c r="R160" s="31">
        <v>1760000</v>
      </c>
      <c r="S160" s="31">
        <v>1721846</v>
      </c>
      <c r="T160" s="36">
        <f t="shared" si="38"/>
        <v>0.97832159090909088</v>
      </c>
      <c r="U160" s="36">
        <f t="shared" si="39"/>
        <v>-23.936431331980014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55619153</v>
      </c>
      <c r="E163" s="32">
        <f>SUM(E158:E162)</f>
        <v>55334029</v>
      </c>
      <c r="F163" s="32">
        <f>SUM(F158:F162)</f>
        <v>18753420</v>
      </c>
      <c r="G163" s="37">
        <f t="shared" si="32"/>
        <v>0.3371755769096304</v>
      </c>
      <c r="H163" s="32">
        <f>SUM(H158:H162)</f>
        <v>16086916</v>
      </c>
      <c r="I163" s="37">
        <f t="shared" si="33"/>
        <v>0.2892333869233859</v>
      </c>
      <c r="J163" s="32">
        <f>SUM(J158:J162)</f>
        <v>14356000</v>
      </c>
      <c r="K163" s="37">
        <f t="shared" si="34"/>
        <v>0.25944252134613222</v>
      </c>
      <c r="L163" s="32">
        <f>SUM(L158:L162)</f>
        <v>0</v>
      </c>
      <c r="M163" s="37">
        <f t="shared" si="35"/>
        <v>0</v>
      </c>
      <c r="N163" s="32">
        <f t="shared" si="36"/>
        <v>49196336</v>
      </c>
      <c r="O163" s="37">
        <f t="shared" si="37"/>
        <v>0.88907923187736793</v>
      </c>
      <c r="P163" s="32">
        <f>SUM(P158:P162)</f>
        <v>8927992</v>
      </c>
      <c r="Q163" s="32">
        <f>SUM(Q158:Q162)</f>
        <v>39070800</v>
      </c>
      <c r="R163" s="32">
        <f>SUM(R158:R162)</f>
        <v>39509841</v>
      </c>
      <c r="S163" s="32">
        <f>SUM(S158:S162)</f>
        <v>33030736</v>
      </c>
      <c r="T163" s="37">
        <f t="shared" si="38"/>
        <v>0.83601288094275039</v>
      </c>
      <c r="U163" s="37">
        <f t="shared" si="39"/>
        <v>0.60797635123328964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1104</v>
      </c>
      <c r="E164" s="31">
        <v>7902819</v>
      </c>
      <c r="F164" s="31">
        <v>1777461</v>
      </c>
      <c r="G164" s="36">
        <f t="shared" si="32"/>
        <v>1610.0190217391305</v>
      </c>
      <c r="H164" s="31">
        <v>2242915</v>
      </c>
      <c r="I164" s="36">
        <f t="shared" si="33"/>
        <v>2031.6259057971015</v>
      </c>
      <c r="J164" s="31">
        <v>2153885</v>
      </c>
      <c r="K164" s="36">
        <f t="shared" si="34"/>
        <v>0.272546416664737</v>
      </c>
      <c r="L164" s="31">
        <v>0</v>
      </c>
      <c r="M164" s="36">
        <f t="shared" si="35"/>
        <v>0</v>
      </c>
      <c r="N164" s="31">
        <f t="shared" si="36"/>
        <v>6174261</v>
      </c>
      <c r="O164" s="36">
        <f t="shared" si="37"/>
        <v>0.7812732393339642</v>
      </c>
      <c r="P164" s="31">
        <v>2620955</v>
      </c>
      <c r="Q164" s="31">
        <v>1056</v>
      </c>
      <c r="R164" s="31">
        <v>1056</v>
      </c>
      <c r="S164" s="31">
        <v>4299517</v>
      </c>
      <c r="T164" s="36">
        <f t="shared" si="38"/>
        <v>4071.5123106060605</v>
      </c>
      <c r="U164" s="36">
        <f t="shared" si="39"/>
        <v>-0.17820603558626535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80000</v>
      </c>
      <c r="E165" s="31">
        <v>70000</v>
      </c>
      <c r="F165" s="31">
        <v>3266</v>
      </c>
      <c r="G165" s="36">
        <f t="shared" si="32"/>
        <v>4.0825E-2</v>
      </c>
      <c r="H165" s="31">
        <v>23740</v>
      </c>
      <c r="I165" s="36">
        <f t="shared" si="33"/>
        <v>0.29675000000000001</v>
      </c>
      <c r="J165" s="31">
        <v>50698</v>
      </c>
      <c r="K165" s="36">
        <f t="shared" si="34"/>
        <v>0.72425714285714282</v>
      </c>
      <c r="L165" s="31">
        <v>0</v>
      </c>
      <c r="M165" s="36">
        <f t="shared" si="35"/>
        <v>0</v>
      </c>
      <c r="N165" s="31">
        <f t="shared" si="36"/>
        <v>77704</v>
      </c>
      <c r="O165" s="36">
        <f t="shared" si="37"/>
        <v>1.1100571428571429</v>
      </c>
      <c r="P165" s="31">
        <v>1257208</v>
      </c>
      <c r="Q165" s="31">
        <v>262200</v>
      </c>
      <c r="R165" s="31">
        <v>21765200</v>
      </c>
      <c r="S165" s="31">
        <v>16464222</v>
      </c>
      <c r="T165" s="36">
        <f t="shared" si="38"/>
        <v>0.75644708066087152</v>
      </c>
      <c r="U165" s="36">
        <f t="shared" si="39"/>
        <v>-0.95967413506754651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67029249</v>
      </c>
      <c r="E166" s="31">
        <v>68082721</v>
      </c>
      <c r="F166" s="31">
        <v>26808128</v>
      </c>
      <c r="G166" s="36">
        <f t="shared" si="32"/>
        <v>0.39994671579865082</v>
      </c>
      <c r="H166" s="31">
        <v>22312129</v>
      </c>
      <c r="I166" s="36">
        <f t="shared" si="33"/>
        <v>0.33287153493245913</v>
      </c>
      <c r="J166" s="31">
        <v>16961499</v>
      </c>
      <c r="K166" s="36">
        <f t="shared" si="34"/>
        <v>0.24913074493600218</v>
      </c>
      <c r="L166" s="31">
        <v>0</v>
      </c>
      <c r="M166" s="36">
        <f t="shared" si="35"/>
        <v>0</v>
      </c>
      <c r="N166" s="31">
        <f t="shared" si="36"/>
        <v>66081756</v>
      </c>
      <c r="O166" s="36">
        <f t="shared" si="37"/>
        <v>0.97060979686754878</v>
      </c>
      <c r="P166" s="31">
        <v>15856282</v>
      </c>
      <c r="Q166" s="31">
        <v>63142549</v>
      </c>
      <c r="R166" s="31">
        <v>62988549</v>
      </c>
      <c r="S166" s="31">
        <v>62815467</v>
      </c>
      <c r="T166" s="36">
        <f t="shared" si="38"/>
        <v>0.99725216721534571</v>
      </c>
      <c r="U166" s="36">
        <f t="shared" si="39"/>
        <v>6.9702153379966436E-2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1832000</v>
      </c>
      <c r="E167" s="31">
        <v>1832000</v>
      </c>
      <c r="F167" s="31">
        <v>367787</v>
      </c>
      <c r="G167" s="36">
        <f t="shared" si="32"/>
        <v>0.200757096069869</v>
      </c>
      <c r="H167" s="31">
        <v>832650</v>
      </c>
      <c r="I167" s="36">
        <f t="shared" si="33"/>
        <v>0.45450327510917032</v>
      </c>
      <c r="J167" s="31">
        <v>36392</v>
      </c>
      <c r="K167" s="36">
        <f t="shared" si="34"/>
        <v>1.9864628820960697E-2</v>
      </c>
      <c r="L167" s="31">
        <v>0</v>
      </c>
      <c r="M167" s="36">
        <f t="shared" si="35"/>
        <v>0</v>
      </c>
      <c r="N167" s="31">
        <f t="shared" si="36"/>
        <v>1236829</v>
      </c>
      <c r="O167" s="36">
        <f t="shared" si="37"/>
        <v>0.67512499999999998</v>
      </c>
      <c r="P167" s="31">
        <v>1762220</v>
      </c>
      <c r="Q167" s="31">
        <v>2178000</v>
      </c>
      <c r="R167" s="31">
        <v>2178000</v>
      </c>
      <c r="S167" s="31">
        <v>1762220</v>
      </c>
      <c r="T167" s="36">
        <f t="shared" si="38"/>
        <v>0.80910009182736453</v>
      </c>
      <c r="U167" s="36">
        <f t="shared" si="39"/>
        <v>-0.97934877597575787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68942353</v>
      </c>
      <c r="E169" s="32">
        <f>SUM(E164:E168)</f>
        <v>77887540</v>
      </c>
      <c r="F169" s="32">
        <f>SUM(F164:F168)</f>
        <v>28956642</v>
      </c>
      <c r="G169" s="37">
        <f t="shared" si="32"/>
        <v>0.42001238338935137</v>
      </c>
      <c r="H169" s="32">
        <f>SUM(H164:H168)</f>
        <v>25411434</v>
      </c>
      <c r="I169" s="37">
        <f t="shared" si="33"/>
        <v>0.36858959542619613</v>
      </c>
      <c r="J169" s="32">
        <f>SUM(J164:J168)</f>
        <v>19202474</v>
      </c>
      <c r="K169" s="37">
        <f t="shared" si="34"/>
        <v>0.24654102568908967</v>
      </c>
      <c r="L169" s="32">
        <f>SUM(L164:L168)</f>
        <v>0</v>
      </c>
      <c r="M169" s="37">
        <f t="shared" si="35"/>
        <v>0</v>
      </c>
      <c r="N169" s="32">
        <f t="shared" si="36"/>
        <v>73570550</v>
      </c>
      <c r="O169" s="37">
        <f t="shared" si="37"/>
        <v>0.9445740615251168</v>
      </c>
      <c r="P169" s="32">
        <f>SUM(P164:P168)</f>
        <v>21496665</v>
      </c>
      <c r="Q169" s="32">
        <f>SUM(Q164:Q168)</f>
        <v>65583805</v>
      </c>
      <c r="R169" s="32">
        <f>SUM(R164:R168)</f>
        <v>86932805</v>
      </c>
      <c r="S169" s="32">
        <f>SUM(S164:S168)</f>
        <v>85341426</v>
      </c>
      <c r="T169" s="37">
        <f t="shared" si="38"/>
        <v>0.9816941487163563</v>
      </c>
      <c r="U169" s="37">
        <f t="shared" si="39"/>
        <v>-0.10672311263165701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1083781960</v>
      </c>
      <c r="E170" s="32">
        <f>SUM(E105,E107:E111,E113:E120,E122:E125,E127:E131,E133:E136,E138:E143,E145:E149,E151:E156,E158:E162,E164:E168)</f>
        <v>956977088</v>
      </c>
      <c r="F170" s="32">
        <f>SUM(F105,F107:F111,F113:F120,F122:F125,F127:F131,F133:F136,F138:F143,F145:F149,F151:F156,F158:F162,F164:F168)</f>
        <v>201167531</v>
      </c>
      <c r="G170" s="37">
        <f t="shared" si="32"/>
        <v>0.18561623871281269</v>
      </c>
      <c r="H170" s="32">
        <f>SUM(H105,H107:H111,H113:H120,H122:H125,H127:H131,H133:H136,H138:H143,H145:H149,H151:H156,H158:H162,H164:H168)</f>
        <v>191292176</v>
      </c>
      <c r="I170" s="37">
        <f t="shared" si="33"/>
        <v>0.17650429981322074</v>
      </c>
      <c r="J170" s="32">
        <f>SUM(J105,J107:J111,J113:J120,J122:J125,J127:J131,J133:J136,J138:J143,J145:J149,J151:J156,J158:J162,J164:J168)</f>
        <v>189296650</v>
      </c>
      <c r="K170" s="37">
        <f t="shared" si="34"/>
        <v>0.1978068779009263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581756357</v>
      </c>
      <c r="O170" s="37">
        <f t="shared" si="37"/>
        <v>0.60791043411062318</v>
      </c>
      <c r="P170" s="32">
        <f>SUM(P105,P107:P111,P113:P120,P122:P125,P127:P131,P133:P136,P138:P143,P145:P149,P151:P156,P158:P162,P164:P168)</f>
        <v>192209777</v>
      </c>
      <c r="Q170" s="32">
        <f>SUM(Q105,Q107:Q111,Q113:Q120,Q122:Q125,Q127:Q131,Q133:Q136,Q138:Q143,Q145:Q149,Q151:Q156,Q158:Q162,Q164:Q168)</f>
        <v>1012785967</v>
      </c>
      <c r="R170" s="32">
        <f>SUM(R105,R107:R111,R113:R120,R122:R125,R127:R131,R133:R136,R138:R143,R145:R149,R151:R156,R158:R162,R164:R168)</f>
        <v>1143467170</v>
      </c>
      <c r="S170" s="32">
        <f>SUM(S105,S107:S111,S113:S120,S122:S125,S127:S131,S133:S136,S138:S143,S145:S149,S151:S156,S158:S162,S164:S168)</f>
        <v>564223727</v>
      </c>
      <c r="T170" s="37">
        <f t="shared" si="38"/>
        <v>0.49343237987322364</v>
      </c>
      <c r="U170" s="37">
        <f t="shared" si="39"/>
        <v>-1.5155977211294469E-2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8850000</v>
      </c>
      <c r="E173" s="31">
        <v>8845000</v>
      </c>
      <c r="F173" s="31">
        <v>-2141288</v>
      </c>
      <c r="G173" s="36">
        <f t="shared" ref="G173:G205" si="40">IF(($D173     =0),0,($F173     /$D173     ))</f>
        <v>-0.24195344632768362</v>
      </c>
      <c r="H173" s="31">
        <v>1947777</v>
      </c>
      <c r="I173" s="36">
        <f t="shared" ref="I173:I205" si="41">IF(($D173     =0),0,($H173     /$D173     ))</f>
        <v>0.2200877966101695</v>
      </c>
      <c r="J173" s="31">
        <v>2046524</v>
      </c>
      <c r="K173" s="36">
        <f t="shared" ref="K173:K205" si="42">IF(($E173     =0),0,($J173     /$E173     ))</f>
        <v>0.23137637083097795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1853013</v>
      </c>
      <c r="O173" s="36">
        <f t="shared" ref="O173:O205" si="45">IF(($E173     =0),0,($N173     /$E173     ))</f>
        <v>0.20949836065573771</v>
      </c>
      <c r="P173" s="31">
        <v>-2988330</v>
      </c>
      <c r="Q173" s="31">
        <v>8750000</v>
      </c>
      <c r="R173" s="31">
        <v>8225000</v>
      </c>
      <c r="S173" s="31">
        <v>-8761864</v>
      </c>
      <c r="T173" s="36">
        <f t="shared" ref="T173:T205" si="46">IF(($R173     =0),0,($S173     /$R173     ))</f>
        <v>-1.0652722188449848</v>
      </c>
      <c r="U173" s="36">
        <f t="shared" ref="U173:U205" si="47">IF(($P173     =0),0,(($J173     /$P173     )-1))</f>
        <v>-1.6848386891675284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29622234</v>
      </c>
      <c r="E174" s="31">
        <v>30423399</v>
      </c>
      <c r="F174" s="31">
        <v>7435220</v>
      </c>
      <c r="G174" s="36">
        <f t="shared" si="40"/>
        <v>0.25100132555836269</v>
      </c>
      <c r="H174" s="31">
        <v>7799394</v>
      </c>
      <c r="I174" s="36">
        <f t="shared" si="41"/>
        <v>0.2632952666567957</v>
      </c>
      <c r="J174" s="31">
        <v>4737859</v>
      </c>
      <c r="K174" s="36">
        <f t="shared" si="42"/>
        <v>0.15573075842051706</v>
      </c>
      <c r="L174" s="31">
        <v>0</v>
      </c>
      <c r="M174" s="36">
        <f t="shared" si="43"/>
        <v>0</v>
      </c>
      <c r="N174" s="31">
        <f t="shared" si="44"/>
        <v>19972473</v>
      </c>
      <c r="O174" s="36">
        <f t="shared" si="45"/>
        <v>0.65648394513709663</v>
      </c>
      <c r="P174" s="31">
        <v>5569789</v>
      </c>
      <c r="Q174" s="31">
        <v>25455518</v>
      </c>
      <c r="R174" s="31">
        <v>28016081</v>
      </c>
      <c r="S174" s="31">
        <v>19151065</v>
      </c>
      <c r="T174" s="36">
        <f t="shared" si="46"/>
        <v>0.68357401593748957</v>
      </c>
      <c r="U174" s="36">
        <f t="shared" si="47"/>
        <v>-0.14936472458831029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23190491</v>
      </c>
      <c r="E175" s="31">
        <v>22434391</v>
      </c>
      <c r="F175" s="31">
        <v>-289560</v>
      </c>
      <c r="G175" s="36">
        <f t="shared" si="40"/>
        <v>-1.2486152190568109E-2</v>
      </c>
      <c r="H175" s="31">
        <v>-392859</v>
      </c>
      <c r="I175" s="36">
        <f t="shared" si="41"/>
        <v>-1.694052100923607E-2</v>
      </c>
      <c r="J175" s="31">
        <v>770025</v>
      </c>
      <c r="K175" s="36">
        <f t="shared" si="42"/>
        <v>3.4323418897352728E-2</v>
      </c>
      <c r="L175" s="31">
        <v>0</v>
      </c>
      <c r="M175" s="36">
        <f t="shared" si="43"/>
        <v>0</v>
      </c>
      <c r="N175" s="31">
        <f t="shared" si="44"/>
        <v>87606</v>
      </c>
      <c r="O175" s="36">
        <f t="shared" si="45"/>
        <v>3.9049867678601128E-3</v>
      </c>
      <c r="P175" s="31">
        <v>-381712</v>
      </c>
      <c r="Q175" s="31">
        <v>21323285</v>
      </c>
      <c r="R175" s="31">
        <v>21323285</v>
      </c>
      <c r="S175" s="31">
        <v>56448090</v>
      </c>
      <c r="T175" s="36">
        <f t="shared" si="46"/>
        <v>2.6472511153886469</v>
      </c>
      <c r="U175" s="36">
        <f t="shared" si="47"/>
        <v>-3.0172931424739069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5172556</v>
      </c>
      <c r="E176" s="31">
        <v>5222556</v>
      </c>
      <c r="F176" s="31">
        <v>801799</v>
      </c>
      <c r="G176" s="36">
        <f t="shared" si="40"/>
        <v>0.15501021158591613</v>
      </c>
      <c r="H176" s="31">
        <v>1597666</v>
      </c>
      <c r="I176" s="36">
        <f t="shared" si="41"/>
        <v>0.30887360136845304</v>
      </c>
      <c r="J176" s="31">
        <v>915177</v>
      </c>
      <c r="K176" s="36">
        <f t="shared" si="42"/>
        <v>0.1752354594187214</v>
      </c>
      <c r="L176" s="31">
        <v>0</v>
      </c>
      <c r="M176" s="36">
        <f t="shared" si="43"/>
        <v>0</v>
      </c>
      <c r="N176" s="31">
        <f t="shared" si="44"/>
        <v>3314642</v>
      </c>
      <c r="O176" s="36">
        <f t="shared" si="45"/>
        <v>0.63467811546683273</v>
      </c>
      <c r="P176" s="31">
        <v>1034074</v>
      </c>
      <c r="Q176" s="31">
        <v>4779933</v>
      </c>
      <c r="R176" s="31">
        <v>4819933</v>
      </c>
      <c r="S176" s="31">
        <v>3340400</v>
      </c>
      <c r="T176" s="36">
        <f t="shared" si="46"/>
        <v>0.69303867916836193</v>
      </c>
      <c r="U176" s="36">
        <f t="shared" si="47"/>
        <v>-0.11497919878074492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8842000</v>
      </c>
      <c r="E177" s="31">
        <v>7385000</v>
      </c>
      <c r="F177" s="31">
        <v>5612</v>
      </c>
      <c r="G177" s="36">
        <f t="shared" si="40"/>
        <v>6.3469803211943E-4</v>
      </c>
      <c r="H177" s="31">
        <v>1766726</v>
      </c>
      <c r="I177" s="36">
        <f t="shared" si="41"/>
        <v>0.19981067631757521</v>
      </c>
      <c r="J177" s="31">
        <v>826828</v>
      </c>
      <c r="K177" s="36">
        <f t="shared" si="42"/>
        <v>0.11196046039268788</v>
      </c>
      <c r="L177" s="31">
        <v>0</v>
      </c>
      <c r="M177" s="36">
        <f t="shared" si="43"/>
        <v>0</v>
      </c>
      <c r="N177" s="31">
        <f t="shared" si="44"/>
        <v>2599166</v>
      </c>
      <c r="O177" s="36">
        <f t="shared" si="45"/>
        <v>0.35195206499661474</v>
      </c>
      <c r="P177" s="31">
        <v>116773</v>
      </c>
      <c r="Q177" s="31">
        <v>17917956</v>
      </c>
      <c r="R177" s="31">
        <v>8379081</v>
      </c>
      <c r="S177" s="31">
        <v>205902</v>
      </c>
      <c r="T177" s="36">
        <f t="shared" si="46"/>
        <v>2.4573339248063122E-2</v>
      </c>
      <c r="U177" s="36">
        <f t="shared" si="47"/>
        <v>6.080643641937777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75677281</v>
      </c>
      <c r="E179" s="32">
        <f>SUM(E173:E178)</f>
        <v>74310346</v>
      </c>
      <c r="F179" s="32">
        <f>SUM(F173:F178)</f>
        <v>5811783</v>
      </c>
      <c r="G179" s="37">
        <f t="shared" si="40"/>
        <v>7.679693196165438E-2</v>
      </c>
      <c r="H179" s="32">
        <f>SUM(H173:H178)</f>
        <v>12718704</v>
      </c>
      <c r="I179" s="37">
        <f t="shared" si="41"/>
        <v>0.16806502337207385</v>
      </c>
      <c r="J179" s="32">
        <f>SUM(J173:J178)</f>
        <v>9296413</v>
      </c>
      <c r="K179" s="37">
        <f t="shared" si="42"/>
        <v>0.12510253955754694</v>
      </c>
      <c r="L179" s="32">
        <f>SUM(L173:L178)</f>
        <v>0</v>
      </c>
      <c r="M179" s="37">
        <f t="shared" si="43"/>
        <v>0</v>
      </c>
      <c r="N179" s="32">
        <f t="shared" si="44"/>
        <v>27826900</v>
      </c>
      <c r="O179" s="37">
        <f t="shared" si="45"/>
        <v>0.37446871798982068</v>
      </c>
      <c r="P179" s="32">
        <f>SUM(P173:P178)</f>
        <v>3350594</v>
      </c>
      <c r="Q179" s="32">
        <f>SUM(Q173:Q178)</f>
        <v>78226692</v>
      </c>
      <c r="R179" s="32">
        <f>SUM(R173:R178)</f>
        <v>70763380</v>
      </c>
      <c r="S179" s="32">
        <f>SUM(S173:S178)</f>
        <v>70383593</v>
      </c>
      <c r="T179" s="37">
        <f t="shared" si="46"/>
        <v>0.99463300085439676</v>
      </c>
      <c r="U179" s="37">
        <f t="shared" si="47"/>
        <v>1.7745566905450199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26963000</v>
      </c>
      <c r="E181" s="31">
        <v>25343000</v>
      </c>
      <c r="F181" s="31">
        <v>3720258</v>
      </c>
      <c r="G181" s="36">
        <f t="shared" si="40"/>
        <v>0.13797641212031303</v>
      </c>
      <c r="H181" s="31">
        <v>4253135</v>
      </c>
      <c r="I181" s="36">
        <f t="shared" si="41"/>
        <v>0.15773968030263694</v>
      </c>
      <c r="J181" s="31">
        <v>3950603</v>
      </c>
      <c r="K181" s="36">
        <f t="shared" si="42"/>
        <v>0.15588537268673797</v>
      </c>
      <c r="L181" s="31">
        <v>0</v>
      </c>
      <c r="M181" s="36">
        <f t="shared" si="43"/>
        <v>0</v>
      </c>
      <c r="N181" s="31">
        <f t="shared" si="44"/>
        <v>11923996</v>
      </c>
      <c r="O181" s="36">
        <f t="shared" si="45"/>
        <v>0.47050451801286353</v>
      </c>
      <c r="P181" s="31">
        <v>3580430</v>
      </c>
      <c r="Q181" s="31">
        <v>27805526</v>
      </c>
      <c r="R181" s="31">
        <v>24272400</v>
      </c>
      <c r="S181" s="31">
        <v>12897336</v>
      </c>
      <c r="T181" s="36">
        <f t="shared" si="46"/>
        <v>0.53135808572699861</v>
      </c>
      <c r="U181" s="36">
        <f t="shared" si="47"/>
        <v>0.10338786123454446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38306772</v>
      </c>
      <c r="E182" s="31">
        <v>20833429</v>
      </c>
      <c r="F182" s="31">
        <v>2318963</v>
      </c>
      <c r="G182" s="36">
        <f t="shared" si="40"/>
        <v>6.0536633052766756E-2</v>
      </c>
      <c r="H182" s="31">
        <v>3144804</v>
      </c>
      <c r="I182" s="36">
        <f t="shared" si="41"/>
        <v>8.209524937261746E-2</v>
      </c>
      <c r="J182" s="31">
        <v>5868214</v>
      </c>
      <c r="K182" s="36">
        <f t="shared" si="42"/>
        <v>0.28167297855768247</v>
      </c>
      <c r="L182" s="31">
        <v>0</v>
      </c>
      <c r="M182" s="36">
        <f t="shared" si="43"/>
        <v>0</v>
      </c>
      <c r="N182" s="31">
        <f t="shared" si="44"/>
        <v>11331981</v>
      </c>
      <c r="O182" s="36">
        <f t="shared" si="45"/>
        <v>0.5439325902615455</v>
      </c>
      <c r="P182" s="31">
        <v>8917684</v>
      </c>
      <c r="Q182" s="31">
        <v>42077948</v>
      </c>
      <c r="R182" s="31">
        <v>59291953</v>
      </c>
      <c r="S182" s="31">
        <v>9983633</v>
      </c>
      <c r="T182" s="36">
        <f t="shared" si="46"/>
        <v>0.16838090996935115</v>
      </c>
      <c r="U182" s="36">
        <f t="shared" si="47"/>
        <v>-0.34195762038663846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13345551</v>
      </c>
      <c r="E183" s="31">
        <v>11330046</v>
      </c>
      <c r="F183" s="31">
        <v>1108120</v>
      </c>
      <c r="G183" s="36">
        <f t="shared" si="40"/>
        <v>8.3032914864286989E-2</v>
      </c>
      <c r="H183" s="31">
        <v>3728796</v>
      </c>
      <c r="I183" s="36">
        <f t="shared" si="41"/>
        <v>0.27940367542711425</v>
      </c>
      <c r="J183" s="31">
        <v>1946843</v>
      </c>
      <c r="K183" s="36">
        <f t="shared" si="42"/>
        <v>0.17183010554414344</v>
      </c>
      <c r="L183" s="31">
        <v>0</v>
      </c>
      <c r="M183" s="36">
        <f t="shared" si="43"/>
        <v>0</v>
      </c>
      <c r="N183" s="31">
        <f t="shared" si="44"/>
        <v>6783759</v>
      </c>
      <c r="O183" s="36">
        <f t="shared" si="45"/>
        <v>0.5987406405940453</v>
      </c>
      <c r="P183" s="31">
        <v>3689422</v>
      </c>
      <c r="Q183" s="31">
        <v>12012165</v>
      </c>
      <c r="R183" s="31">
        <v>12722165</v>
      </c>
      <c r="S183" s="31">
        <v>8194145</v>
      </c>
      <c r="T183" s="36">
        <f t="shared" si="46"/>
        <v>0.64408416334798357</v>
      </c>
      <c r="U183" s="36">
        <f t="shared" si="47"/>
        <v>-0.47231761506273884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3924000</v>
      </c>
      <c r="E184" s="31">
        <v>3924000</v>
      </c>
      <c r="F184" s="31">
        <v>1239642</v>
      </c>
      <c r="G184" s="36">
        <f t="shared" si="40"/>
        <v>0.31591284403669723</v>
      </c>
      <c r="H184" s="31">
        <v>857121</v>
      </c>
      <c r="I184" s="36">
        <f t="shared" si="41"/>
        <v>0.21843042813455657</v>
      </c>
      <c r="J184" s="31">
        <v>776804</v>
      </c>
      <c r="K184" s="36">
        <f t="shared" si="42"/>
        <v>0.19796228338430175</v>
      </c>
      <c r="L184" s="31">
        <v>0</v>
      </c>
      <c r="M184" s="36">
        <f t="shared" si="43"/>
        <v>0</v>
      </c>
      <c r="N184" s="31">
        <f t="shared" si="44"/>
        <v>2873567</v>
      </c>
      <c r="O184" s="36">
        <f t="shared" si="45"/>
        <v>0.73230555555555554</v>
      </c>
      <c r="P184" s="31">
        <v>838175</v>
      </c>
      <c r="Q184" s="31">
        <v>2416000</v>
      </c>
      <c r="R184" s="31">
        <v>2416000</v>
      </c>
      <c r="S184" s="31">
        <v>1372729</v>
      </c>
      <c r="T184" s="36">
        <f t="shared" si="46"/>
        <v>0.56818253311258282</v>
      </c>
      <c r="U184" s="36">
        <f t="shared" si="47"/>
        <v>-7.3219793002654576E-2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82539323</v>
      </c>
      <c r="E185" s="32">
        <f>SUM(E180:E184)</f>
        <v>61430475</v>
      </c>
      <c r="F185" s="32">
        <f>SUM(F180:F184)</f>
        <v>8386983</v>
      </c>
      <c r="G185" s="37">
        <f t="shared" si="40"/>
        <v>0.10161196742551426</v>
      </c>
      <c r="H185" s="32">
        <f>SUM(H180:H184)</f>
        <v>11983856</v>
      </c>
      <c r="I185" s="37">
        <f t="shared" si="41"/>
        <v>0.14518965705594652</v>
      </c>
      <c r="J185" s="32">
        <f>SUM(J180:J184)</f>
        <v>12542464</v>
      </c>
      <c r="K185" s="37">
        <f t="shared" si="42"/>
        <v>0.20417331951283138</v>
      </c>
      <c r="L185" s="32">
        <f>SUM(L180:L184)</f>
        <v>0</v>
      </c>
      <c r="M185" s="37">
        <f t="shared" si="43"/>
        <v>0</v>
      </c>
      <c r="N185" s="32">
        <f t="shared" si="44"/>
        <v>32913303</v>
      </c>
      <c r="O185" s="37">
        <f t="shared" si="45"/>
        <v>0.53578135282203176</v>
      </c>
      <c r="P185" s="32">
        <f>SUM(P180:P184)</f>
        <v>17025711</v>
      </c>
      <c r="Q185" s="32">
        <f>SUM(Q180:Q184)</f>
        <v>84311639</v>
      </c>
      <c r="R185" s="32">
        <f>SUM(R180:R184)</f>
        <v>98702518</v>
      </c>
      <c r="S185" s="32">
        <f>SUM(S180:S184)</f>
        <v>32447843</v>
      </c>
      <c r="T185" s="37">
        <f t="shared" si="46"/>
        <v>0.3287438219154652</v>
      </c>
      <c r="U185" s="37">
        <f t="shared" si="47"/>
        <v>-0.26332216023166377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3999306</v>
      </c>
      <c r="Q186" s="31">
        <v>0</v>
      </c>
      <c r="R186" s="31">
        <v>4000000</v>
      </c>
      <c r="S186" s="31">
        <v>3999306</v>
      </c>
      <c r="T186" s="36">
        <f t="shared" si="46"/>
        <v>0.99982649999999995</v>
      </c>
      <c r="U186" s="36">
        <f t="shared" si="47"/>
        <v>-1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282074921</v>
      </c>
      <c r="E188" s="31">
        <v>352695031</v>
      </c>
      <c r="F188" s="31">
        <v>88402893</v>
      </c>
      <c r="G188" s="36">
        <f t="shared" si="40"/>
        <v>0.31340217232569922</v>
      </c>
      <c r="H188" s="31">
        <v>77284332</v>
      </c>
      <c r="I188" s="36">
        <f t="shared" si="41"/>
        <v>0.27398512326446772</v>
      </c>
      <c r="J188" s="31">
        <v>55191605</v>
      </c>
      <c r="K188" s="36">
        <f t="shared" si="42"/>
        <v>0.15648534895293151</v>
      </c>
      <c r="L188" s="31">
        <v>0</v>
      </c>
      <c r="M188" s="36">
        <f t="shared" si="43"/>
        <v>0</v>
      </c>
      <c r="N188" s="31">
        <f t="shared" si="44"/>
        <v>220878830</v>
      </c>
      <c r="O188" s="36">
        <f t="shared" si="45"/>
        <v>0.62626011308903295</v>
      </c>
      <c r="P188" s="31">
        <v>16623840</v>
      </c>
      <c r="Q188" s="31">
        <v>84045808</v>
      </c>
      <c r="R188" s="31">
        <v>83521612</v>
      </c>
      <c r="S188" s="31">
        <v>70997293</v>
      </c>
      <c r="T188" s="36">
        <f t="shared" si="46"/>
        <v>0.8500469674842962</v>
      </c>
      <c r="U188" s="36">
        <f t="shared" si="47"/>
        <v>2.3200274425162899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11205753</v>
      </c>
      <c r="E189" s="31">
        <v>8964963</v>
      </c>
      <c r="F189" s="31">
        <v>11828461</v>
      </c>
      <c r="G189" s="36">
        <f t="shared" si="40"/>
        <v>1.0555703842481625</v>
      </c>
      <c r="H189" s="31">
        <v>-2663170</v>
      </c>
      <c r="I189" s="36">
        <f t="shared" si="41"/>
        <v>-0.23766095861652492</v>
      </c>
      <c r="J189" s="31">
        <v>-4897307</v>
      </c>
      <c r="K189" s="36">
        <f t="shared" si="42"/>
        <v>-0.54627185856762595</v>
      </c>
      <c r="L189" s="31">
        <v>0</v>
      </c>
      <c r="M189" s="36">
        <f t="shared" si="43"/>
        <v>0</v>
      </c>
      <c r="N189" s="31">
        <f t="shared" si="44"/>
        <v>4267984</v>
      </c>
      <c r="O189" s="36">
        <f t="shared" si="45"/>
        <v>0.47607379974685898</v>
      </c>
      <c r="P189" s="31">
        <v>492393</v>
      </c>
      <c r="Q189" s="31">
        <v>10682320</v>
      </c>
      <c r="R189" s="31">
        <v>10682320</v>
      </c>
      <c r="S189" s="31">
        <v>5326348</v>
      </c>
      <c r="T189" s="36">
        <f t="shared" si="46"/>
        <v>0.49861340982108754</v>
      </c>
      <c r="U189" s="36">
        <f t="shared" si="47"/>
        <v>-10.945931400324538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9101000</v>
      </c>
      <c r="E190" s="31">
        <v>9101000</v>
      </c>
      <c r="F190" s="31">
        <v>3181423</v>
      </c>
      <c r="G190" s="36">
        <f t="shared" si="40"/>
        <v>0.34956850895505986</v>
      </c>
      <c r="H190" s="31">
        <v>2649976</v>
      </c>
      <c r="I190" s="36">
        <f t="shared" si="41"/>
        <v>0.29117415668607843</v>
      </c>
      <c r="J190" s="31">
        <v>2120221</v>
      </c>
      <c r="K190" s="36">
        <f t="shared" si="42"/>
        <v>0.23296571805296121</v>
      </c>
      <c r="L190" s="31">
        <v>0</v>
      </c>
      <c r="M190" s="36">
        <f t="shared" si="43"/>
        <v>0</v>
      </c>
      <c r="N190" s="31">
        <f t="shared" si="44"/>
        <v>7951620</v>
      </c>
      <c r="O190" s="36">
        <f t="shared" si="45"/>
        <v>0.87370838369409953</v>
      </c>
      <c r="P190" s="31">
        <v>2095974</v>
      </c>
      <c r="Q190" s="31">
        <v>7617000</v>
      </c>
      <c r="R190" s="31">
        <v>7692000</v>
      </c>
      <c r="S190" s="31">
        <v>7619914</v>
      </c>
      <c r="T190" s="36">
        <f t="shared" si="46"/>
        <v>0.99062844513780546</v>
      </c>
      <c r="U190" s="36">
        <f t="shared" si="47"/>
        <v>1.1568368691596387E-2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302381674</v>
      </c>
      <c r="E191" s="32">
        <f>SUM(E186:E190)</f>
        <v>370760994</v>
      </c>
      <c r="F191" s="32">
        <f>SUM(F186:F190)</f>
        <v>103412777</v>
      </c>
      <c r="G191" s="37">
        <f t="shared" si="40"/>
        <v>0.34199419439684697</v>
      </c>
      <c r="H191" s="32">
        <f>SUM(H186:H190)</f>
        <v>77271138</v>
      </c>
      <c r="I191" s="37">
        <f t="shared" si="41"/>
        <v>0.25554173630244537</v>
      </c>
      <c r="J191" s="32">
        <f>SUM(J186:J190)</f>
        <v>52414519</v>
      </c>
      <c r="K191" s="37">
        <f t="shared" si="42"/>
        <v>0.14137010054515065</v>
      </c>
      <c r="L191" s="32">
        <f>SUM(L186:L190)</f>
        <v>0</v>
      </c>
      <c r="M191" s="37">
        <f t="shared" si="43"/>
        <v>0</v>
      </c>
      <c r="N191" s="32">
        <f t="shared" si="44"/>
        <v>233098434</v>
      </c>
      <c r="O191" s="37">
        <f t="shared" si="45"/>
        <v>0.62870268925862249</v>
      </c>
      <c r="P191" s="32">
        <f>SUM(P186:P190)</f>
        <v>23211513</v>
      </c>
      <c r="Q191" s="32">
        <f>SUM(Q186:Q190)</f>
        <v>102345128</v>
      </c>
      <c r="R191" s="32">
        <f>SUM(R186:R190)</f>
        <v>105895932</v>
      </c>
      <c r="S191" s="32">
        <f>SUM(S186:S190)</f>
        <v>87942861</v>
      </c>
      <c r="T191" s="37">
        <f t="shared" si="46"/>
        <v>0.8304649606370148</v>
      </c>
      <c r="U191" s="37">
        <f t="shared" si="47"/>
        <v>1.2581259136360479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1360000</v>
      </c>
      <c r="E192" s="31">
        <v>1360000</v>
      </c>
      <c r="F192" s="31">
        <v>0</v>
      </c>
      <c r="G192" s="36">
        <f t="shared" si="40"/>
        <v>0</v>
      </c>
      <c r="H192" s="31">
        <v>340000</v>
      </c>
      <c r="I192" s="36">
        <f t="shared" si="41"/>
        <v>0.25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340000</v>
      </c>
      <c r="O192" s="36">
        <f t="shared" si="45"/>
        <v>0.25</v>
      </c>
      <c r="P192" s="31">
        <v>102750</v>
      </c>
      <c r="Q192" s="31">
        <v>1370000</v>
      </c>
      <c r="R192" s="31">
        <v>1370000</v>
      </c>
      <c r="S192" s="31">
        <v>1061750</v>
      </c>
      <c r="T192" s="36">
        <f t="shared" si="46"/>
        <v>0.77500000000000002</v>
      </c>
      <c r="U192" s="36">
        <f t="shared" si="47"/>
        <v>-1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1249954</v>
      </c>
      <c r="E193" s="31">
        <v>1249954</v>
      </c>
      <c r="F193" s="31">
        <v>42057</v>
      </c>
      <c r="G193" s="36">
        <f t="shared" si="40"/>
        <v>3.3646838203645897E-2</v>
      </c>
      <c r="H193" s="31">
        <v>191750</v>
      </c>
      <c r="I193" s="36">
        <f t="shared" si="41"/>
        <v>0.15340564532774806</v>
      </c>
      <c r="J193" s="31">
        <v>61112</v>
      </c>
      <c r="K193" s="36">
        <f t="shared" si="42"/>
        <v>4.8891399203490692E-2</v>
      </c>
      <c r="L193" s="31">
        <v>0</v>
      </c>
      <c r="M193" s="36">
        <f t="shared" si="43"/>
        <v>0</v>
      </c>
      <c r="N193" s="31">
        <f t="shared" si="44"/>
        <v>294919</v>
      </c>
      <c r="O193" s="36">
        <f t="shared" si="45"/>
        <v>0.23594388273488465</v>
      </c>
      <c r="P193" s="31">
        <v>53280</v>
      </c>
      <c r="Q193" s="31">
        <v>729728</v>
      </c>
      <c r="R193" s="31">
        <v>729728</v>
      </c>
      <c r="S193" s="31">
        <v>182593</v>
      </c>
      <c r="T193" s="36">
        <f t="shared" si="46"/>
        <v>0.25022063015260482</v>
      </c>
      <c r="U193" s="36">
        <f t="shared" si="47"/>
        <v>0.14699699699699709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15963362</v>
      </c>
      <c r="E195" s="31">
        <v>16895142</v>
      </c>
      <c r="F195" s="31">
        <v>647723</v>
      </c>
      <c r="G195" s="36">
        <f t="shared" si="40"/>
        <v>4.0575600553317027E-2</v>
      </c>
      <c r="H195" s="31">
        <v>890591</v>
      </c>
      <c r="I195" s="36">
        <f t="shared" si="41"/>
        <v>5.5789688913901722E-2</v>
      </c>
      <c r="J195" s="31">
        <v>9479437</v>
      </c>
      <c r="K195" s="36">
        <f t="shared" si="42"/>
        <v>0.56107471603375692</v>
      </c>
      <c r="L195" s="31">
        <v>0</v>
      </c>
      <c r="M195" s="36">
        <f t="shared" si="43"/>
        <v>0</v>
      </c>
      <c r="N195" s="31">
        <f t="shared" si="44"/>
        <v>11017751</v>
      </c>
      <c r="O195" s="36">
        <f t="shared" si="45"/>
        <v>0.65212538610211146</v>
      </c>
      <c r="P195" s="31">
        <v>1526383</v>
      </c>
      <c r="Q195" s="31">
        <v>16199843</v>
      </c>
      <c r="R195" s="31">
        <v>15217695</v>
      </c>
      <c r="S195" s="31">
        <v>6777695</v>
      </c>
      <c r="T195" s="36">
        <f t="shared" si="46"/>
        <v>0.44538249715216399</v>
      </c>
      <c r="U195" s="36">
        <f t="shared" si="47"/>
        <v>5.2103921492836331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797544</v>
      </c>
      <c r="E196" s="31">
        <v>797544</v>
      </c>
      <c r="F196" s="31">
        <v>17138</v>
      </c>
      <c r="G196" s="36">
        <f t="shared" si="40"/>
        <v>2.1488469601677149E-2</v>
      </c>
      <c r="H196" s="31">
        <v>5577</v>
      </c>
      <c r="I196" s="36">
        <f t="shared" si="41"/>
        <v>6.9927176431645154E-3</v>
      </c>
      <c r="J196" s="31">
        <v>666</v>
      </c>
      <c r="K196" s="36">
        <f t="shared" si="42"/>
        <v>8.350636453913514E-4</v>
      </c>
      <c r="L196" s="31">
        <v>0</v>
      </c>
      <c r="M196" s="36">
        <f t="shared" si="43"/>
        <v>0</v>
      </c>
      <c r="N196" s="31">
        <f t="shared" si="44"/>
        <v>23381</v>
      </c>
      <c r="O196" s="36">
        <f t="shared" si="45"/>
        <v>2.9316250890233014E-2</v>
      </c>
      <c r="P196" s="31">
        <v>120</v>
      </c>
      <c r="Q196" s="31">
        <v>580290</v>
      </c>
      <c r="R196" s="31">
        <v>580290</v>
      </c>
      <c r="S196" s="31">
        <v>2932</v>
      </c>
      <c r="T196" s="36">
        <f t="shared" si="46"/>
        <v>5.0526460907477297E-3</v>
      </c>
      <c r="U196" s="36">
        <f t="shared" si="47"/>
        <v>4.55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2393000</v>
      </c>
      <c r="E197" s="31">
        <v>2393000</v>
      </c>
      <c r="F197" s="31">
        <v>0</v>
      </c>
      <c r="G197" s="36">
        <f t="shared" si="40"/>
        <v>0</v>
      </c>
      <c r="H197" s="31">
        <v>1006404</v>
      </c>
      <c r="I197" s="36">
        <f t="shared" si="41"/>
        <v>0.42056163811115754</v>
      </c>
      <c r="J197" s="31">
        <v>947563</v>
      </c>
      <c r="K197" s="36">
        <f t="shared" si="42"/>
        <v>0.39597283744254075</v>
      </c>
      <c r="L197" s="31">
        <v>0</v>
      </c>
      <c r="M197" s="36">
        <f t="shared" si="43"/>
        <v>0</v>
      </c>
      <c r="N197" s="31">
        <f t="shared" si="44"/>
        <v>1953967</v>
      </c>
      <c r="O197" s="36">
        <f t="shared" si="45"/>
        <v>0.81653447555369829</v>
      </c>
      <c r="P197" s="31">
        <v>377129</v>
      </c>
      <c r="Q197" s="31">
        <v>2290000</v>
      </c>
      <c r="R197" s="31">
        <v>2290000</v>
      </c>
      <c r="S197" s="31">
        <v>1378358</v>
      </c>
      <c r="T197" s="36">
        <f t="shared" si="46"/>
        <v>0.60190305676855893</v>
      </c>
      <c r="U197" s="36">
        <f t="shared" si="47"/>
        <v>1.5125699694269068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21763860</v>
      </c>
      <c r="E198" s="32">
        <f>SUM(E192:E197)</f>
        <v>22695640</v>
      </c>
      <c r="F198" s="32">
        <f>SUM(F192:F197)</f>
        <v>706918</v>
      </c>
      <c r="G198" s="37">
        <f t="shared" si="40"/>
        <v>3.2481278596719516E-2</v>
      </c>
      <c r="H198" s="32">
        <f>SUM(H192:H197)</f>
        <v>2434322</v>
      </c>
      <c r="I198" s="37">
        <f t="shared" si="41"/>
        <v>0.11185157412334025</v>
      </c>
      <c r="J198" s="32">
        <f>SUM(J192:J197)</f>
        <v>10488778</v>
      </c>
      <c r="K198" s="37">
        <f t="shared" si="42"/>
        <v>0.46214947011848972</v>
      </c>
      <c r="L198" s="32">
        <f>SUM(L192:L197)</f>
        <v>0</v>
      </c>
      <c r="M198" s="37">
        <f t="shared" si="43"/>
        <v>0</v>
      </c>
      <c r="N198" s="32">
        <f t="shared" si="44"/>
        <v>13630018</v>
      </c>
      <c r="O198" s="37">
        <f t="shared" si="45"/>
        <v>0.60055667079668162</v>
      </c>
      <c r="P198" s="32">
        <f>SUM(P192:P197)</f>
        <v>2059662</v>
      </c>
      <c r="Q198" s="32">
        <f>SUM(Q192:Q197)</f>
        <v>21169861</v>
      </c>
      <c r="R198" s="32">
        <f>SUM(R192:R197)</f>
        <v>20187713</v>
      </c>
      <c r="S198" s="32">
        <f>SUM(S192:S197)</f>
        <v>9403328</v>
      </c>
      <c r="T198" s="37">
        <f t="shared" si="46"/>
        <v>0.46579461477384781</v>
      </c>
      <c r="U198" s="37">
        <f t="shared" si="47"/>
        <v>4.09247536731755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162037422</v>
      </c>
      <c r="E200" s="31">
        <v>145522007</v>
      </c>
      <c r="F200" s="31">
        <v>14900188</v>
      </c>
      <c r="G200" s="36">
        <f t="shared" si="40"/>
        <v>9.1955227478254992E-2</v>
      </c>
      <c r="H200" s="31">
        <v>13978736</v>
      </c>
      <c r="I200" s="36">
        <f t="shared" si="41"/>
        <v>8.6268565788463356E-2</v>
      </c>
      <c r="J200" s="31">
        <v>14759462</v>
      </c>
      <c r="K200" s="36">
        <f t="shared" si="42"/>
        <v>0.10142426086797993</v>
      </c>
      <c r="L200" s="31">
        <v>0</v>
      </c>
      <c r="M200" s="36">
        <f t="shared" si="43"/>
        <v>0</v>
      </c>
      <c r="N200" s="31">
        <f t="shared" si="44"/>
        <v>43638386</v>
      </c>
      <c r="O200" s="36">
        <f t="shared" si="45"/>
        <v>0.29987482236965024</v>
      </c>
      <c r="P200" s="31">
        <v>9992230</v>
      </c>
      <c r="Q200" s="31">
        <v>41636056</v>
      </c>
      <c r="R200" s="31">
        <v>46931225</v>
      </c>
      <c r="S200" s="31">
        <v>39759114</v>
      </c>
      <c r="T200" s="36">
        <f t="shared" si="46"/>
        <v>0.84717826990452516</v>
      </c>
      <c r="U200" s="36">
        <f t="shared" si="47"/>
        <v>0.47709390196182433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2500000</v>
      </c>
      <c r="E201" s="31">
        <v>3000000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3000000</v>
      </c>
      <c r="R201" s="31">
        <v>3000000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5465200</v>
      </c>
      <c r="E202" s="31">
        <v>5465200</v>
      </c>
      <c r="F202" s="31">
        <v>1197314</v>
      </c>
      <c r="G202" s="36">
        <f t="shared" si="40"/>
        <v>0.21907963112054454</v>
      </c>
      <c r="H202" s="31">
        <v>1173175</v>
      </c>
      <c r="I202" s="36">
        <f t="shared" si="41"/>
        <v>0.21466277537876016</v>
      </c>
      <c r="J202" s="31">
        <v>1144710</v>
      </c>
      <c r="K202" s="36">
        <f t="shared" si="42"/>
        <v>0.20945436580546001</v>
      </c>
      <c r="L202" s="31">
        <v>0</v>
      </c>
      <c r="M202" s="36">
        <f t="shared" si="43"/>
        <v>0</v>
      </c>
      <c r="N202" s="31">
        <f t="shared" si="44"/>
        <v>3515199</v>
      </c>
      <c r="O202" s="36">
        <f t="shared" si="45"/>
        <v>0.64319677230476469</v>
      </c>
      <c r="P202" s="31">
        <v>764671</v>
      </c>
      <c r="Q202" s="31">
        <v>4900000</v>
      </c>
      <c r="R202" s="31">
        <v>4710400</v>
      </c>
      <c r="S202" s="31">
        <v>2454494</v>
      </c>
      <c r="T202" s="36">
        <f t="shared" si="46"/>
        <v>0.5210797384510869</v>
      </c>
      <c r="U202" s="36">
        <f t="shared" si="47"/>
        <v>0.49699674762087231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170002622</v>
      </c>
      <c r="E204" s="32">
        <f>SUM(E199:E203)</f>
        <v>153987207</v>
      </c>
      <c r="F204" s="32">
        <f>SUM(F199:F203)</f>
        <v>16097502</v>
      </c>
      <c r="G204" s="37">
        <f t="shared" si="40"/>
        <v>9.4689727785492631E-2</v>
      </c>
      <c r="H204" s="32">
        <f>SUM(H199:H203)</f>
        <v>15151911</v>
      </c>
      <c r="I204" s="37">
        <f t="shared" si="41"/>
        <v>8.9127513574467104E-2</v>
      </c>
      <c r="J204" s="32">
        <f>SUM(J199:J203)</f>
        <v>15904172</v>
      </c>
      <c r="K204" s="37">
        <f t="shared" si="42"/>
        <v>0.10328242397435003</v>
      </c>
      <c r="L204" s="32">
        <f>SUM(L199:L203)</f>
        <v>0</v>
      </c>
      <c r="M204" s="37">
        <f t="shared" si="43"/>
        <v>0</v>
      </c>
      <c r="N204" s="32">
        <f t="shared" si="44"/>
        <v>47153585</v>
      </c>
      <c r="O204" s="37">
        <f t="shared" si="45"/>
        <v>0.30621754831880288</v>
      </c>
      <c r="P204" s="32">
        <f>SUM(P199:P203)</f>
        <v>10756901</v>
      </c>
      <c r="Q204" s="32">
        <f>SUM(Q199:Q203)</f>
        <v>49536056</v>
      </c>
      <c r="R204" s="32">
        <f>SUM(R199:R203)</f>
        <v>54641625</v>
      </c>
      <c r="S204" s="32">
        <f>SUM(S199:S203)</f>
        <v>42213608</v>
      </c>
      <c r="T204" s="37">
        <f t="shared" si="46"/>
        <v>0.77255403732959993</v>
      </c>
      <c r="U204" s="37">
        <f t="shared" si="47"/>
        <v>0.47850872663046728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652364760</v>
      </c>
      <c r="E205" s="32">
        <f>SUM(E173:E178,E180:E184,E186:E190,E192:E197,E199:E203)</f>
        <v>683184662</v>
      </c>
      <c r="F205" s="32">
        <f>SUM(F173:F178,F180:F184,F186:F190,F192:F197,F199:F203)</f>
        <v>134415963</v>
      </c>
      <c r="G205" s="37">
        <f t="shared" si="40"/>
        <v>0.2060441814790854</v>
      </c>
      <c r="H205" s="32">
        <f>SUM(H173:H178,H180:H184,H186:H190,H192:H197,H199:H203)</f>
        <v>119559931</v>
      </c>
      <c r="I205" s="37">
        <f t="shared" si="41"/>
        <v>0.18327159639953575</v>
      </c>
      <c r="J205" s="32">
        <f>SUM(J173:J178,J180:J184,J186:J190,J192:J197,J199:J203)</f>
        <v>100646346</v>
      </c>
      <c r="K205" s="37">
        <f t="shared" si="42"/>
        <v>0.14731938756552471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354622240</v>
      </c>
      <c r="O205" s="37">
        <f t="shared" si="45"/>
        <v>0.51907230903260526</v>
      </c>
      <c r="P205" s="32">
        <f>SUM(P173:P178,P180:P184,P186:P190,P192:P197,P199:P203)</f>
        <v>56404381</v>
      </c>
      <c r="Q205" s="32">
        <f>SUM(Q173:Q178,Q180:Q184,Q186:Q190,Q192:Q197,Q199:Q203)</f>
        <v>335589376</v>
      </c>
      <c r="R205" s="32">
        <f>SUM(R173:R178,R180:R184,R186:R190,R192:R197,R199:R203)</f>
        <v>350191168</v>
      </c>
      <c r="S205" s="32">
        <f>SUM(S173:S178,S180:S184,S186:S190,S192:S197,S199:S203)</f>
        <v>242391233</v>
      </c>
      <c r="T205" s="37">
        <f t="shared" si="46"/>
        <v>0.69216832161797981</v>
      </c>
      <c r="U205" s="37">
        <f t="shared" si="47"/>
        <v>0.78437107571484566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12000</v>
      </c>
      <c r="G208" s="36">
        <f t="shared" ref="G208:G231" si="48">IF(($D208     =0),0,($F208     /$D208     ))</f>
        <v>0</v>
      </c>
      <c r="H208" s="31">
        <v>850750</v>
      </c>
      <c r="I208" s="36">
        <f t="shared" ref="I208:I231" si="49">IF(($D208     =0),0,($H208     /$D208     ))</f>
        <v>0</v>
      </c>
      <c r="J208" s="31">
        <v>675600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1538350</v>
      </c>
      <c r="O208" s="36">
        <f t="shared" ref="O208:O231" si="53">IF(($E208     =0),0,($N208     /$E208     ))</f>
        <v>0</v>
      </c>
      <c r="P208" s="31">
        <v>7000</v>
      </c>
      <c r="Q208" s="31">
        <v>0</v>
      </c>
      <c r="R208" s="31">
        <v>0</v>
      </c>
      <c r="S208" s="31">
        <v>1499409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95.51428571428572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431080</v>
      </c>
      <c r="E209" s="31">
        <v>431080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-55420</v>
      </c>
      <c r="K209" s="36">
        <f t="shared" si="50"/>
        <v>-0.12856082397698804</v>
      </c>
      <c r="L209" s="31">
        <v>0</v>
      </c>
      <c r="M209" s="36">
        <f t="shared" si="51"/>
        <v>0</v>
      </c>
      <c r="N209" s="31">
        <f t="shared" si="52"/>
        <v>-55420</v>
      </c>
      <c r="O209" s="36">
        <f t="shared" si="53"/>
        <v>-0.12856082397698804</v>
      </c>
      <c r="P209" s="31">
        <v>0</v>
      </c>
      <c r="Q209" s="31">
        <v>12736418</v>
      </c>
      <c r="R209" s="31">
        <v>410944</v>
      </c>
      <c r="S209" s="31">
        <v>126524</v>
      </c>
      <c r="T209" s="36">
        <f t="shared" si="54"/>
        <v>0.30788623267403831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2053844</v>
      </c>
      <c r="E210" s="31">
        <v>2881394</v>
      </c>
      <c r="F210" s="31">
        <v>15547</v>
      </c>
      <c r="G210" s="36">
        <f t="shared" si="48"/>
        <v>7.5697083128027252E-3</v>
      </c>
      <c r="H210" s="31">
        <v>403738</v>
      </c>
      <c r="I210" s="36">
        <f t="shared" si="49"/>
        <v>0.1965767604550297</v>
      </c>
      <c r="J210" s="31">
        <v>2998310</v>
      </c>
      <c r="K210" s="36">
        <f t="shared" si="50"/>
        <v>1.0405761933286457</v>
      </c>
      <c r="L210" s="31">
        <v>0</v>
      </c>
      <c r="M210" s="36">
        <f t="shared" si="51"/>
        <v>0</v>
      </c>
      <c r="N210" s="31">
        <f t="shared" si="52"/>
        <v>3417595</v>
      </c>
      <c r="O210" s="36">
        <f t="shared" si="53"/>
        <v>1.1860908296470389</v>
      </c>
      <c r="P210" s="31">
        <v>-22876</v>
      </c>
      <c r="Q210" s="31">
        <v>2262000</v>
      </c>
      <c r="R210" s="31">
        <v>2183516</v>
      </c>
      <c r="S210" s="31">
        <v>30680</v>
      </c>
      <c r="T210" s="36">
        <f t="shared" si="54"/>
        <v>1.4050732854716887E-2</v>
      </c>
      <c r="U210" s="36">
        <f t="shared" si="55"/>
        <v>-132.06793145654834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16408619</v>
      </c>
      <c r="E211" s="31">
        <v>16224159</v>
      </c>
      <c r="F211" s="31">
        <v>-9770</v>
      </c>
      <c r="G211" s="36">
        <f t="shared" si="48"/>
        <v>-5.9541878570036882E-4</v>
      </c>
      <c r="H211" s="31">
        <v>-35952</v>
      </c>
      <c r="I211" s="36">
        <f t="shared" si="49"/>
        <v>-2.191043621647867E-3</v>
      </c>
      <c r="J211" s="31">
        <v>75895</v>
      </c>
      <c r="K211" s="36">
        <f t="shared" si="50"/>
        <v>4.6779004076574942E-3</v>
      </c>
      <c r="L211" s="31">
        <v>0</v>
      </c>
      <c r="M211" s="36">
        <f t="shared" si="51"/>
        <v>0</v>
      </c>
      <c r="N211" s="31">
        <f t="shared" si="52"/>
        <v>30173</v>
      </c>
      <c r="O211" s="36">
        <f t="shared" si="53"/>
        <v>1.8597574148527514E-3</v>
      </c>
      <c r="P211" s="31">
        <v>4794</v>
      </c>
      <c r="Q211" s="31">
        <v>15466236</v>
      </c>
      <c r="R211" s="31">
        <v>15466236</v>
      </c>
      <c r="S211" s="31">
        <v>-36728</v>
      </c>
      <c r="T211" s="36">
        <f t="shared" si="54"/>
        <v>-2.3747212961188488E-3</v>
      </c>
      <c r="U211" s="36">
        <f t="shared" si="55"/>
        <v>14.831247392574051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3960000</v>
      </c>
      <c r="E212" s="31">
        <v>3747265</v>
      </c>
      <c r="F212" s="31">
        <v>947963</v>
      </c>
      <c r="G212" s="36">
        <f t="shared" si="48"/>
        <v>0.23938459595959596</v>
      </c>
      <c r="H212" s="31">
        <v>51092</v>
      </c>
      <c r="I212" s="36">
        <f t="shared" si="49"/>
        <v>1.2902020202020203E-2</v>
      </c>
      <c r="J212" s="31">
        <v>8717763</v>
      </c>
      <c r="K212" s="36">
        <f t="shared" si="50"/>
        <v>2.3264335455325416</v>
      </c>
      <c r="L212" s="31">
        <v>0</v>
      </c>
      <c r="M212" s="36">
        <f t="shared" si="51"/>
        <v>0</v>
      </c>
      <c r="N212" s="31">
        <f t="shared" si="52"/>
        <v>9716818</v>
      </c>
      <c r="O212" s="36">
        <f t="shared" si="53"/>
        <v>2.5930426591127129</v>
      </c>
      <c r="P212" s="31">
        <v>367370</v>
      </c>
      <c r="Q212" s="31">
        <v>5534400</v>
      </c>
      <c r="R212" s="31">
        <v>3843000</v>
      </c>
      <c r="S212" s="31">
        <v>2333782</v>
      </c>
      <c r="T212" s="36">
        <f t="shared" si="54"/>
        <v>0.6072812906583398</v>
      </c>
      <c r="U212" s="36">
        <f t="shared" si="55"/>
        <v>22.730198437542533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1597000</v>
      </c>
      <c r="E214" s="31">
        <v>1597000</v>
      </c>
      <c r="F214" s="31">
        <v>4264857</v>
      </c>
      <c r="G214" s="36">
        <f t="shared" si="48"/>
        <v>2.670542892924233</v>
      </c>
      <c r="H214" s="31">
        <v>2669187</v>
      </c>
      <c r="I214" s="36">
        <f t="shared" si="49"/>
        <v>1.6713757044458359</v>
      </c>
      <c r="J214" s="31">
        <v>-5337044</v>
      </c>
      <c r="K214" s="36">
        <f t="shared" si="50"/>
        <v>-3.3419185973700687</v>
      </c>
      <c r="L214" s="31">
        <v>0</v>
      </c>
      <c r="M214" s="36">
        <f t="shared" si="51"/>
        <v>0</v>
      </c>
      <c r="N214" s="31">
        <f t="shared" si="52"/>
        <v>1597000</v>
      </c>
      <c r="O214" s="36">
        <f t="shared" si="53"/>
        <v>1</v>
      </c>
      <c r="P214" s="31">
        <v>0</v>
      </c>
      <c r="Q214" s="31">
        <v>2713000</v>
      </c>
      <c r="R214" s="31">
        <v>2561000</v>
      </c>
      <c r="S214" s="31">
        <v>5579200</v>
      </c>
      <c r="T214" s="36">
        <f t="shared" si="54"/>
        <v>2.1785240140570088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24450543</v>
      </c>
      <c r="E216" s="32">
        <f>SUM(E208:E215)</f>
        <v>24880898</v>
      </c>
      <c r="F216" s="32">
        <f>SUM(F208:F215)</f>
        <v>5230597</v>
      </c>
      <c r="G216" s="37">
        <f t="shared" si="48"/>
        <v>0.21392559666261809</v>
      </c>
      <c r="H216" s="32">
        <f>SUM(H208:H215)</f>
        <v>3938815</v>
      </c>
      <c r="I216" s="37">
        <f t="shared" si="49"/>
        <v>0.16109315036479968</v>
      </c>
      <c r="J216" s="32">
        <f>SUM(J208:J215)</f>
        <v>7075104</v>
      </c>
      <c r="K216" s="37">
        <f t="shared" si="50"/>
        <v>0.28435886839775637</v>
      </c>
      <c r="L216" s="32">
        <f>SUM(L208:L215)</f>
        <v>0</v>
      </c>
      <c r="M216" s="37">
        <f t="shared" si="51"/>
        <v>0</v>
      </c>
      <c r="N216" s="32">
        <f t="shared" si="52"/>
        <v>16244516</v>
      </c>
      <c r="O216" s="37">
        <f t="shared" si="53"/>
        <v>0.65289106526621343</v>
      </c>
      <c r="P216" s="32">
        <f>SUM(P208:P215)</f>
        <v>356288</v>
      </c>
      <c r="Q216" s="32">
        <f>SUM(Q208:Q215)</f>
        <v>38712054</v>
      </c>
      <c r="R216" s="32">
        <f>SUM(R208:R215)</f>
        <v>24464696</v>
      </c>
      <c r="S216" s="32">
        <f>SUM(S208:S215)</f>
        <v>9532867</v>
      </c>
      <c r="T216" s="37">
        <f t="shared" si="54"/>
        <v>0.38965810161712205</v>
      </c>
      <c r="U216" s="37">
        <f t="shared" si="55"/>
        <v>18.857822884857192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150508</v>
      </c>
      <c r="E218" s="31">
        <v>25201443</v>
      </c>
      <c r="F218" s="31">
        <v>47826</v>
      </c>
      <c r="G218" s="36">
        <f t="shared" si="48"/>
        <v>0.31776383979589123</v>
      </c>
      <c r="H218" s="31">
        <v>52896</v>
      </c>
      <c r="I218" s="36">
        <f t="shared" si="49"/>
        <v>0.35144975682355756</v>
      </c>
      <c r="J218" s="31">
        <v>673770</v>
      </c>
      <c r="K218" s="36">
        <f t="shared" si="50"/>
        <v>2.6735373843473964E-2</v>
      </c>
      <c r="L218" s="31">
        <v>0</v>
      </c>
      <c r="M218" s="36">
        <f t="shared" si="51"/>
        <v>0</v>
      </c>
      <c r="N218" s="31">
        <f t="shared" si="52"/>
        <v>774492</v>
      </c>
      <c r="O218" s="36">
        <f t="shared" si="53"/>
        <v>3.0732049748103708E-2</v>
      </c>
      <c r="P218" s="31">
        <v>8696</v>
      </c>
      <c r="Q218" s="31">
        <v>256383</v>
      </c>
      <c r="R218" s="31">
        <v>163975</v>
      </c>
      <c r="S218" s="31">
        <v>100000</v>
      </c>
      <c r="T218" s="36">
        <f t="shared" si="54"/>
        <v>0.6098490623570666</v>
      </c>
      <c r="U218" s="36">
        <f t="shared" si="55"/>
        <v>76.480450781968727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659856</v>
      </c>
      <c r="E219" s="31">
        <v>1324607</v>
      </c>
      <c r="F219" s="31">
        <v>201953</v>
      </c>
      <c r="G219" s="36">
        <f t="shared" si="48"/>
        <v>0.30605616983099343</v>
      </c>
      <c r="H219" s="31">
        <v>347103</v>
      </c>
      <c r="I219" s="36">
        <f t="shared" si="49"/>
        <v>0.52602840619771585</v>
      </c>
      <c r="J219" s="31">
        <v>667228</v>
      </c>
      <c r="K219" s="36">
        <f t="shared" si="50"/>
        <v>0.50371770645934988</v>
      </c>
      <c r="L219" s="31">
        <v>0</v>
      </c>
      <c r="M219" s="36">
        <f t="shared" si="51"/>
        <v>0</v>
      </c>
      <c r="N219" s="31">
        <f t="shared" si="52"/>
        <v>1216284</v>
      </c>
      <c r="O219" s="36">
        <f t="shared" si="53"/>
        <v>0.91822253694869493</v>
      </c>
      <c r="P219" s="31">
        <v>644357</v>
      </c>
      <c r="Q219" s="31">
        <v>1088580</v>
      </c>
      <c r="R219" s="31">
        <v>1088580</v>
      </c>
      <c r="S219" s="31">
        <v>1863878</v>
      </c>
      <c r="T219" s="36">
        <f t="shared" si="54"/>
        <v>1.712210402542762</v>
      </c>
      <c r="U219" s="36">
        <f t="shared" si="55"/>
        <v>3.5494298967808202E-2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19020</v>
      </c>
      <c r="E220" s="31">
        <v>33020</v>
      </c>
      <c r="F220" s="31">
        <v>14190</v>
      </c>
      <c r="G220" s="36">
        <f t="shared" si="48"/>
        <v>0.74605678233438488</v>
      </c>
      <c r="H220" s="31">
        <v>13021</v>
      </c>
      <c r="I220" s="36">
        <f t="shared" si="49"/>
        <v>0.68459516298633016</v>
      </c>
      <c r="J220" s="31">
        <v>1970</v>
      </c>
      <c r="K220" s="36">
        <f t="shared" si="50"/>
        <v>5.9660811629315566E-2</v>
      </c>
      <c r="L220" s="31">
        <v>0</v>
      </c>
      <c r="M220" s="36">
        <f t="shared" si="51"/>
        <v>0</v>
      </c>
      <c r="N220" s="31">
        <f t="shared" si="52"/>
        <v>29181</v>
      </c>
      <c r="O220" s="36">
        <f t="shared" si="53"/>
        <v>0.88373712901271961</v>
      </c>
      <c r="P220" s="31">
        <v>0</v>
      </c>
      <c r="Q220" s="31">
        <v>1519589</v>
      </c>
      <c r="R220" s="31">
        <v>18126</v>
      </c>
      <c r="S220" s="31">
        <v>1953747</v>
      </c>
      <c r="T220" s="36">
        <f t="shared" si="54"/>
        <v>107.78699106256207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3345109</v>
      </c>
      <c r="E221" s="31">
        <v>18171172</v>
      </c>
      <c r="F221" s="31">
        <v>49041</v>
      </c>
      <c r="G221" s="36">
        <f t="shared" si="48"/>
        <v>1.4660508820489856E-2</v>
      </c>
      <c r="H221" s="31">
        <v>48773</v>
      </c>
      <c r="I221" s="36">
        <f t="shared" si="49"/>
        <v>1.4580391849712521E-2</v>
      </c>
      <c r="J221" s="31">
        <v>41650</v>
      </c>
      <c r="K221" s="36">
        <f t="shared" si="50"/>
        <v>2.2920921116150353E-3</v>
      </c>
      <c r="L221" s="31">
        <v>0</v>
      </c>
      <c r="M221" s="36">
        <f t="shared" si="51"/>
        <v>0</v>
      </c>
      <c r="N221" s="31">
        <f t="shared" si="52"/>
        <v>139464</v>
      </c>
      <c r="O221" s="36">
        <f t="shared" si="53"/>
        <v>7.6750140277137878E-3</v>
      </c>
      <c r="P221" s="31">
        <v>5997693</v>
      </c>
      <c r="Q221" s="31">
        <v>15117348</v>
      </c>
      <c r="R221" s="31">
        <v>14650025</v>
      </c>
      <c r="S221" s="31">
        <v>6737970</v>
      </c>
      <c r="T221" s="36">
        <f t="shared" si="54"/>
        <v>0.45992890797114683</v>
      </c>
      <c r="U221" s="36">
        <f t="shared" si="55"/>
        <v>-0.99305566323584749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3839</v>
      </c>
      <c r="E222" s="31">
        <v>4019343</v>
      </c>
      <c r="F222" s="31">
        <v>1584</v>
      </c>
      <c r="G222" s="36">
        <f t="shared" si="48"/>
        <v>0.41260744985673353</v>
      </c>
      <c r="H222" s="31">
        <v>0</v>
      </c>
      <c r="I222" s="36">
        <f t="shared" si="49"/>
        <v>0</v>
      </c>
      <c r="J222" s="31">
        <v>60</v>
      </c>
      <c r="K222" s="36">
        <f t="shared" si="50"/>
        <v>1.4927812829111623E-5</v>
      </c>
      <c r="L222" s="31">
        <v>0</v>
      </c>
      <c r="M222" s="36">
        <f t="shared" si="51"/>
        <v>0</v>
      </c>
      <c r="N222" s="31">
        <f t="shared" si="52"/>
        <v>1644</v>
      </c>
      <c r="O222" s="36">
        <f t="shared" si="53"/>
        <v>4.0902207151765848E-4</v>
      </c>
      <c r="P222" s="31">
        <v>0</v>
      </c>
      <c r="Q222" s="31">
        <v>3660</v>
      </c>
      <c r="R222" s="31">
        <v>3660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4178332</v>
      </c>
      <c r="E224" s="32">
        <f>SUM(E217:E223)</f>
        <v>48749585</v>
      </c>
      <c r="F224" s="32">
        <f>SUM(F217:F223)</f>
        <v>314594</v>
      </c>
      <c r="G224" s="37">
        <f t="shared" si="48"/>
        <v>7.5291767145358485E-2</v>
      </c>
      <c r="H224" s="32">
        <f>SUM(H217:H223)</f>
        <v>461793</v>
      </c>
      <c r="I224" s="37">
        <f t="shared" si="49"/>
        <v>0.11052089685549162</v>
      </c>
      <c r="J224" s="32">
        <f>SUM(J217:J223)</f>
        <v>1384678</v>
      </c>
      <c r="K224" s="37">
        <f t="shared" si="50"/>
        <v>2.8403893079294931E-2</v>
      </c>
      <c r="L224" s="32">
        <f>SUM(L217:L223)</f>
        <v>0</v>
      </c>
      <c r="M224" s="37">
        <f t="shared" si="51"/>
        <v>0</v>
      </c>
      <c r="N224" s="32">
        <f t="shared" si="52"/>
        <v>2161065</v>
      </c>
      <c r="O224" s="37">
        <f t="shared" si="53"/>
        <v>4.4329915834155305E-2</v>
      </c>
      <c r="P224" s="32">
        <f>SUM(P217:P223)</f>
        <v>6650746</v>
      </c>
      <c r="Q224" s="32">
        <f>SUM(Q217:Q223)</f>
        <v>17985560</v>
      </c>
      <c r="R224" s="32">
        <f>SUM(R217:R223)</f>
        <v>15924366</v>
      </c>
      <c r="S224" s="32">
        <f>SUM(S217:S223)</f>
        <v>10655595</v>
      </c>
      <c r="T224" s="37">
        <f t="shared" si="54"/>
        <v>0.66913778545406455</v>
      </c>
      <c r="U224" s="37">
        <f t="shared" si="55"/>
        <v>-0.79180110020740524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411000</v>
      </c>
      <c r="R225" s="31">
        <v>411000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51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51</v>
      </c>
      <c r="O226" s="36">
        <f t="shared" si="53"/>
        <v>0</v>
      </c>
      <c r="P226" s="31">
        <v>689</v>
      </c>
      <c r="Q226" s="31">
        <v>0</v>
      </c>
      <c r="R226" s="31">
        <v>3078000</v>
      </c>
      <c r="S226" s="31">
        <v>689</v>
      </c>
      <c r="T226" s="36">
        <f t="shared" si="54"/>
        <v>2.2384665367121507E-4</v>
      </c>
      <c r="U226" s="36">
        <f t="shared" si="55"/>
        <v>-0.92597968069666181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17232992</v>
      </c>
      <c r="E227" s="31">
        <v>17232992</v>
      </c>
      <c r="F227" s="31">
        <v>12560295</v>
      </c>
      <c r="G227" s="36">
        <f t="shared" si="48"/>
        <v>0.728851670098843</v>
      </c>
      <c r="H227" s="31">
        <v>12611349</v>
      </c>
      <c r="I227" s="36">
        <f t="shared" si="49"/>
        <v>0.73181424328404487</v>
      </c>
      <c r="J227" s="31">
        <v>11286057</v>
      </c>
      <c r="K227" s="36">
        <f t="shared" si="50"/>
        <v>0.65490989608769046</v>
      </c>
      <c r="L227" s="31">
        <v>0</v>
      </c>
      <c r="M227" s="36">
        <f t="shared" si="51"/>
        <v>0</v>
      </c>
      <c r="N227" s="31">
        <f t="shared" si="52"/>
        <v>36457701</v>
      </c>
      <c r="O227" s="36">
        <f t="shared" si="53"/>
        <v>2.1155758094705783</v>
      </c>
      <c r="P227" s="31">
        <v>4089012</v>
      </c>
      <c r="Q227" s="31">
        <v>20579125</v>
      </c>
      <c r="R227" s="31">
        <v>25232992</v>
      </c>
      <c r="S227" s="31">
        <v>12325809</v>
      </c>
      <c r="T227" s="36">
        <f t="shared" si="54"/>
        <v>0.4884798837965787</v>
      </c>
      <c r="U227" s="36">
        <f t="shared" si="55"/>
        <v>1.7600938808690216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371390</v>
      </c>
      <c r="E228" s="31">
        <v>9366991</v>
      </c>
      <c r="F228" s="31">
        <v>1944837</v>
      </c>
      <c r="G228" s="36">
        <f t="shared" si="48"/>
        <v>5.2366434206629151</v>
      </c>
      <c r="H228" s="31">
        <v>76041</v>
      </c>
      <c r="I228" s="36">
        <f t="shared" si="49"/>
        <v>0.20474703142249387</v>
      </c>
      <c r="J228" s="31">
        <v>165842</v>
      </c>
      <c r="K228" s="36">
        <f t="shared" si="50"/>
        <v>1.7704938544298804E-2</v>
      </c>
      <c r="L228" s="31">
        <v>0</v>
      </c>
      <c r="M228" s="36">
        <f t="shared" si="51"/>
        <v>0</v>
      </c>
      <c r="N228" s="31">
        <f t="shared" si="52"/>
        <v>2186720</v>
      </c>
      <c r="O228" s="36">
        <f t="shared" si="53"/>
        <v>0.23344956774272549</v>
      </c>
      <c r="P228" s="31">
        <v>152658</v>
      </c>
      <c r="Q228" s="31">
        <v>0</v>
      </c>
      <c r="R228" s="31">
        <v>0</v>
      </c>
      <c r="S228" s="31">
        <v>236027</v>
      </c>
      <c r="T228" s="36">
        <f t="shared" si="54"/>
        <v>0</v>
      </c>
      <c r="U228" s="36">
        <f t="shared" si="55"/>
        <v>8.6362981304615616E-2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17604382</v>
      </c>
      <c r="E230" s="32">
        <f>SUM(E225:E229)</f>
        <v>26599983</v>
      </c>
      <c r="F230" s="32">
        <f>SUM(F225:F229)</f>
        <v>14505132</v>
      </c>
      <c r="G230" s="37">
        <f t="shared" si="48"/>
        <v>0.82395008242834089</v>
      </c>
      <c r="H230" s="32">
        <f>SUM(H225:H229)</f>
        <v>12687390</v>
      </c>
      <c r="I230" s="37">
        <f t="shared" si="49"/>
        <v>0.72069499514382274</v>
      </c>
      <c r="J230" s="32">
        <f>SUM(J225:J229)</f>
        <v>11451950</v>
      </c>
      <c r="K230" s="37">
        <f t="shared" si="50"/>
        <v>0.43052471123759739</v>
      </c>
      <c r="L230" s="32">
        <f>SUM(L225:L229)</f>
        <v>0</v>
      </c>
      <c r="M230" s="37">
        <f t="shared" si="51"/>
        <v>0</v>
      </c>
      <c r="N230" s="32">
        <f t="shared" si="52"/>
        <v>38644472</v>
      </c>
      <c r="O230" s="37">
        <f t="shared" si="53"/>
        <v>1.4528006277297245</v>
      </c>
      <c r="P230" s="32">
        <f>SUM(P225:P229)</f>
        <v>4242359</v>
      </c>
      <c r="Q230" s="32">
        <f>SUM(Q225:Q229)</f>
        <v>20990125</v>
      </c>
      <c r="R230" s="32">
        <f>SUM(R225:R229)</f>
        <v>28721992</v>
      </c>
      <c r="S230" s="32">
        <f>SUM(S225:S229)</f>
        <v>12562525</v>
      </c>
      <c r="T230" s="37">
        <f t="shared" si="54"/>
        <v>0.43738348649355518</v>
      </c>
      <c r="U230" s="37">
        <f t="shared" si="55"/>
        <v>1.6994297276585977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46233257</v>
      </c>
      <c r="E231" s="32">
        <f>SUM(E208:E215,E217:E223,E225:E229)</f>
        <v>100230466</v>
      </c>
      <c r="F231" s="32">
        <f>SUM(F208:F215,F217:F223,F225:F229)</f>
        <v>20050323</v>
      </c>
      <c r="G231" s="37">
        <f t="shared" si="48"/>
        <v>0.43367749323825489</v>
      </c>
      <c r="H231" s="32">
        <f>SUM(H208:H215,H217:H223,H225:H229)</f>
        <v>17087998</v>
      </c>
      <c r="I231" s="37">
        <f t="shared" si="49"/>
        <v>0.36960402768076667</v>
      </c>
      <c r="J231" s="32">
        <f>SUM(J208:J215,J217:J223,J225:J229)</f>
        <v>19911732</v>
      </c>
      <c r="K231" s="37">
        <f t="shared" si="50"/>
        <v>0.19865947744870308</v>
      </c>
      <c r="L231" s="32">
        <f>SUM(L208:L215,L217:L223,L225:L229)</f>
        <v>0</v>
      </c>
      <c r="M231" s="37">
        <f t="shared" si="51"/>
        <v>0</v>
      </c>
      <c r="N231" s="32">
        <f t="shared" si="52"/>
        <v>57050053</v>
      </c>
      <c r="O231" s="37">
        <f t="shared" si="53"/>
        <v>0.56918874347047332</v>
      </c>
      <c r="P231" s="32">
        <f>SUM(P208:P215,P217:P223,P225:P229)</f>
        <v>11249393</v>
      </c>
      <c r="Q231" s="32">
        <f>SUM(Q208:Q215,Q217:Q223,Q225:Q229)</f>
        <v>77687739</v>
      </c>
      <c r="R231" s="32">
        <f>SUM(R208:R215,R217:R223,R225:R229)</f>
        <v>69111054</v>
      </c>
      <c r="S231" s="32">
        <f>SUM(S208:S215,S217:S223,S225:S229)</f>
        <v>32750987</v>
      </c>
      <c r="T231" s="37">
        <f t="shared" si="54"/>
        <v>0.47388927102746836</v>
      </c>
      <c r="U231" s="37">
        <f t="shared" si="55"/>
        <v>0.77002723613620749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1149850</v>
      </c>
      <c r="E234" s="31">
        <v>1149850</v>
      </c>
      <c r="F234" s="31">
        <v>265187</v>
      </c>
      <c r="G234" s="36">
        <f t="shared" ref="G234:G260" si="56">IF(($D234     =0),0,($F234     /$D234     ))</f>
        <v>0.23062747314867157</v>
      </c>
      <c r="H234" s="31">
        <v>283127</v>
      </c>
      <c r="I234" s="36">
        <f t="shared" ref="I234:I260" si="57">IF(($D234     =0),0,($H234     /$D234     ))</f>
        <v>0.24622950819672132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548314</v>
      </c>
      <c r="O234" s="36">
        <f t="shared" ref="O234:O260" si="61">IF(($E234     =0),0,($N234     /$E234     ))</f>
        <v>0.47685698134539289</v>
      </c>
      <c r="P234" s="31">
        <v>176927</v>
      </c>
      <c r="Q234" s="31">
        <v>1096140</v>
      </c>
      <c r="R234" s="31">
        <v>1096140</v>
      </c>
      <c r="S234" s="31">
        <v>460804</v>
      </c>
      <c r="T234" s="36">
        <f t="shared" ref="T234:T260" si="62">IF(($R234     =0),0,($S234     /$R234     ))</f>
        <v>0.42038790665425951</v>
      </c>
      <c r="U234" s="36">
        <f t="shared" ref="U234:U260" si="63">IF(($P234     =0),0,(($J234     /$P234     )-1))</f>
        <v>-1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20357500</v>
      </c>
      <c r="E235" s="31">
        <v>26933000</v>
      </c>
      <c r="F235" s="31">
        <v>7145171</v>
      </c>
      <c r="G235" s="36">
        <f t="shared" si="56"/>
        <v>0.35098469851406117</v>
      </c>
      <c r="H235" s="31">
        <v>3972173</v>
      </c>
      <c r="I235" s="36">
        <f t="shared" si="57"/>
        <v>0.19512086454623603</v>
      </c>
      <c r="J235" s="31">
        <v>8939906</v>
      </c>
      <c r="K235" s="36">
        <f t="shared" si="58"/>
        <v>0.33193131103107709</v>
      </c>
      <c r="L235" s="31">
        <v>0</v>
      </c>
      <c r="M235" s="36">
        <f t="shared" si="59"/>
        <v>0</v>
      </c>
      <c r="N235" s="31">
        <f t="shared" si="60"/>
        <v>20057250</v>
      </c>
      <c r="O235" s="36">
        <f t="shared" si="61"/>
        <v>0.74470909293431853</v>
      </c>
      <c r="P235" s="31">
        <v>823554</v>
      </c>
      <c r="Q235" s="31">
        <v>14500000</v>
      </c>
      <c r="R235" s="31">
        <v>14500000</v>
      </c>
      <c r="S235" s="31">
        <v>823554</v>
      </c>
      <c r="T235" s="36">
        <f t="shared" si="62"/>
        <v>5.6796827586206897E-2</v>
      </c>
      <c r="U235" s="36">
        <f t="shared" si="63"/>
        <v>9.855276035329803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249472532</v>
      </c>
      <c r="E236" s="31">
        <v>249472532</v>
      </c>
      <c r="F236" s="31">
        <v>42670637</v>
      </c>
      <c r="G236" s="36">
        <f t="shared" si="56"/>
        <v>0.17104342773897047</v>
      </c>
      <c r="H236" s="31">
        <v>27499481</v>
      </c>
      <c r="I236" s="36">
        <f t="shared" si="57"/>
        <v>0.11023049623755773</v>
      </c>
      <c r="J236" s="31">
        <v>79014008</v>
      </c>
      <c r="K236" s="36">
        <f t="shared" si="58"/>
        <v>0.31672427968943689</v>
      </c>
      <c r="L236" s="31">
        <v>0</v>
      </c>
      <c r="M236" s="36">
        <f t="shared" si="59"/>
        <v>0</v>
      </c>
      <c r="N236" s="31">
        <f t="shared" si="60"/>
        <v>149184126</v>
      </c>
      <c r="O236" s="36">
        <f t="shared" si="61"/>
        <v>0.59799820366596512</v>
      </c>
      <c r="P236" s="31">
        <v>53544615</v>
      </c>
      <c r="Q236" s="31">
        <v>178744611</v>
      </c>
      <c r="R236" s="31">
        <v>210444611</v>
      </c>
      <c r="S236" s="31">
        <v>206105743</v>
      </c>
      <c r="T236" s="36">
        <f t="shared" si="62"/>
        <v>0.97938237534626149</v>
      </c>
      <c r="U236" s="36">
        <f t="shared" si="63"/>
        <v>0.47566675005507086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13559441</v>
      </c>
      <c r="E237" s="31">
        <v>13553091</v>
      </c>
      <c r="F237" s="31">
        <v>1333984</v>
      </c>
      <c r="G237" s="36">
        <f t="shared" si="56"/>
        <v>9.8380456834466848E-2</v>
      </c>
      <c r="H237" s="31">
        <v>1004941</v>
      </c>
      <c r="I237" s="36">
        <f t="shared" si="57"/>
        <v>7.4113748494499143E-2</v>
      </c>
      <c r="J237" s="31">
        <v>610828</v>
      </c>
      <c r="K237" s="36">
        <f t="shared" si="58"/>
        <v>4.5069276078792651E-2</v>
      </c>
      <c r="L237" s="31">
        <v>0</v>
      </c>
      <c r="M237" s="36">
        <f t="shared" si="59"/>
        <v>0</v>
      </c>
      <c r="N237" s="31">
        <f t="shared" si="60"/>
        <v>2949753</v>
      </c>
      <c r="O237" s="36">
        <f t="shared" si="61"/>
        <v>0.21764429973944688</v>
      </c>
      <c r="P237" s="31">
        <v>1278970</v>
      </c>
      <c r="Q237" s="31">
        <v>22796043</v>
      </c>
      <c r="R237" s="31">
        <v>22796043</v>
      </c>
      <c r="S237" s="31">
        <v>5191838</v>
      </c>
      <c r="T237" s="36">
        <f t="shared" si="62"/>
        <v>0.22775171989279017</v>
      </c>
      <c r="U237" s="36">
        <f t="shared" si="63"/>
        <v>-0.52240631132864723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284539323</v>
      </c>
      <c r="E240" s="32">
        <f>SUM(E234:E239)</f>
        <v>291108473</v>
      </c>
      <c r="F240" s="32">
        <f>SUM(F234:F239)</f>
        <v>51414979</v>
      </c>
      <c r="G240" s="37">
        <f t="shared" si="56"/>
        <v>0.18069551321734184</v>
      </c>
      <c r="H240" s="32">
        <f>SUM(H234:H239)</f>
        <v>32759722</v>
      </c>
      <c r="I240" s="37">
        <f t="shared" si="57"/>
        <v>0.11513249435825783</v>
      </c>
      <c r="J240" s="32">
        <f>SUM(J234:J239)</f>
        <v>88564742</v>
      </c>
      <c r="K240" s="37">
        <f t="shared" si="58"/>
        <v>0.30423278679353316</v>
      </c>
      <c r="L240" s="32">
        <f>SUM(L234:L239)</f>
        <v>0</v>
      </c>
      <c r="M240" s="37">
        <f t="shared" si="59"/>
        <v>0</v>
      </c>
      <c r="N240" s="32">
        <f t="shared" si="60"/>
        <v>172739443</v>
      </c>
      <c r="O240" s="37">
        <f t="shared" si="61"/>
        <v>0.59338514341353432</v>
      </c>
      <c r="P240" s="32">
        <f>SUM(P234:P239)</f>
        <v>55824066</v>
      </c>
      <c r="Q240" s="32">
        <f>SUM(Q234:Q239)</f>
        <v>217136794</v>
      </c>
      <c r="R240" s="32">
        <f>SUM(R234:R239)</f>
        <v>248836794</v>
      </c>
      <c r="S240" s="32">
        <f>SUM(S234:S239)</f>
        <v>212581939</v>
      </c>
      <c r="T240" s="37">
        <f t="shared" si="62"/>
        <v>0.85430267599412968</v>
      </c>
      <c r="U240" s="37">
        <f t="shared" si="63"/>
        <v>0.58649751524727711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8258664</v>
      </c>
      <c r="E243" s="31">
        <v>8258664</v>
      </c>
      <c r="F243" s="31">
        <v>1214204</v>
      </c>
      <c r="G243" s="36">
        <f t="shared" si="56"/>
        <v>0.14702184275810229</v>
      </c>
      <c r="H243" s="31">
        <v>1165314</v>
      </c>
      <c r="I243" s="36">
        <f t="shared" si="57"/>
        <v>0.14110199906425544</v>
      </c>
      <c r="J243" s="31">
        <v>1167612</v>
      </c>
      <c r="K243" s="36">
        <f t="shared" si="58"/>
        <v>0.14138025230230944</v>
      </c>
      <c r="L243" s="31">
        <v>0</v>
      </c>
      <c r="M243" s="36">
        <f t="shared" si="59"/>
        <v>0</v>
      </c>
      <c r="N243" s="31">
        <f t="shared" si="60"/>
        <v>3547130</v>
      </c>
      <c r="O243" s="36">
        <f t="shared" si="61"/>
        <v>0.42950409412466711</v>
      </c>
      <c r="P243" s="31">
        <v>797608</v>
      </c>
      <c r="Q243" s="31">
        <v>4037229</v>
      </c>
      <c r="R243" s="31">
        <v>4037229</v>
      </c>
      <c r="S243" s="31">
        <v>2982269</v>
      </c>
      <c r="T243" s="36">
        <f t="shared" si="62"/>
        <v>0.73869205834001495</v>
      </c>
      <c r="U243" s="36">
        <f t="shared" si="63"/>
        <v>0.46389203719120164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12000000</v>
      </c>
      <c r="E244" s="31">
        <v>3500000</v>
      </c>
      <c r="F244" s="31">
        <v>9021</v>
      </c>
      <c r="G244" s="36">
        <f t="shared" si="56"/>
        <v>7.5175000000000003E-4</v>
      </c>
      <c r="H244" s="31">
        <v>135984</v>
      </c>
      <c r="I244" s="36">
        <f t="shared" si="57"/>
        <v>1.1332E-2</v>
      </c>
      <c r="J244" s="31">
        <v>35658</v>
      </c>
      <c r="K244" s="36">
        <f t="shared" si="58"/>
        <v>1.0187999999999999E-2</v>
      </c>
      <c r="L244" s="31">
        <v>0</v>
      </c>
      <c r="M244" s="36">
        <f t="shared" si="59"/>
        <v>0</v>
      </c>
      <c r="N244" s="31">
        <f t="shared" si="60"/>
        <v>180663</v>
      </c>
      <c r="O244" s="36">
        <f t="shared" si="61"/>
        <v>5.1617999999999997E-2</v>
      </c>
      <c r="P244" s="31">
        <v>7178</v>
      </c>
      <c r="Q244" s="31">
        <v>7776000</v>
      </c>
      <c r="R244" s="31">
        <v>7776000</v>
      </c>
      <c r="S244" s="31">
        <v>7178</v>
      </c>
      <c r="T244" s="36">
        <f t="shared" si="62"/>
        <v>9.2309670781893008E-4</v>
      </c>
      <c r="U244" s="36">
        <f t="shared" si="63"/>
        <v>3.967679019225411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22092135</v>
      </c>
      <c r="E245" s="31">
        <v>22094069</v>
      </c>
      <c r="F245" s="31">
        <v>1960</v>
      </c>
      <c r="G245" s="36">
        <f t="shared" si="56"/>
        <v>8.8719356458757831E-5</v>
      </c>
      <c r="H245" s="31">
        <v>7369460</v>
      </c>
      <c r="I245" s="36">
        <f t="shared" si="57"/>
        <v>0.33357844318803953</v>
      </c>
      <c r="J245" s="31">
        <v>5529077</v>
      </c>
      <c r="K245" s="36">
        <f t="shared" si="58"/>
        <v>0.25025163993106025</v>
      </c>
      <c r="L245" s="31">
        <v>0</v>
      </c>
      <c r="M245" s="36">
        <f t="shared" si="59"/>
        <v>0</v>
      </c>
      <c r="N245" s="31">
        <f t="shared" si="60"/>
        <v>12900497</v>
      </c>
      <c r="O245" s="36">
        <f t="shared" si="61"/>
        <v>0.58388959498587611</v>
      </c>
      <c r="P245" s="31">
        <v>19130426</v>
      </c>
      <c r="Q245" s="31">
        <v>91431072</v>
      </c>
      <c r="R245" s="31">
        <v>67522452</v>
      </c>
      <c r="S245" s="31">
        <v>78450279</v>
      </c>
      <c r="T245" s="36">
        <f t="shared" si="62"/>
        <v>1.1618399017855572</v>
      </c>
      <c r="U245" s="36">
        <f t="shared" si="63"/>
        <v>-0.71097993322260566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42350799</v>
      </c>
      <c r="E247" s="32">
        <f>SUM(E241:E246)</f>
        <v>33852733</v>
      </c>
      <c r="F247" s="32">
        <f>SUM(F241:F246)</f>
        <v>1225185</v>
      </c>
      <c r="G247" s="37">
        <f t="shared" si="56"/>
        <v>2.8929442393755073E-2</v>
      </c>
      <c r="H247" s="32">
        <f>SUM(H241:H246)</f>
        <v>8670758</v>
      </c>
      <c r="I247" s="37">
        <f t="shared" si="57"/>
        <v>0.20473658596145966</v>
      </c>
      <c r="J247" s="32">
        <f>SUM(J241:J246)</f>
        <v>6732347</v>
      </c>
      <c r="K247" s="37">
        <f t="shared" si="58"/>
        <v>0.1988715947985647</v>
      </c>
      <c r="L247" s="32">
        <f>SUM(L241:L246)</f>
        <v>0</v>
      </c>
      <c r="M247" s="37">
        <f t="shared" si="59"/>
        <v>0</v>
      </c>
      <c r="N247" s="32">
        <f t="shared" si="60"/>
        <v>16628290</v>
      </c>
      <c r="O247" s="37">
        <f t="shared" si="61"/>
        <v>0.49119490588839609</v>
      </c>
      <c r="P247" s="32">
        <f>SUM(P241:P246)</f>
        <v>19935212</v>
      </c>
      <c r="Q247" s="32">
        <f>SUM(Q241:Q246)</f>
        <v>103244301</v>
      </c>
      <c r="R247" s="32">
        <f>SUM(R241:R246)</f>
        <v>79335681</v>
      </c>
      <c r="S247" s="32">
        <f>SUM(S241:S246)</f>
        <v>81439726</v>
      </c>
      <c r="T247" s="37">
        <f t="shared" si="62"/>
        <v>1.0265207908154215</v>
      </c>
      <c r="U247" s="37">
        <f t="shared" si="63"/>
        <v>-0.66228866791083041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9282902</v>
      </c>
      <c r="E248" s="31">
        <v>11046087</v>
      </c>
      <c r="F248" s="31">
        <v>792223</v>
      </c>
      <c r="G248" s="36">
        <f t="shared" si="56"/>
        <v>8.5342169937806092E-2</v>
      </c>
      <c r="H248" s="31">
        <v>3338948</v>
      </c>
      <c r="I248" s="36">
        <f t="shared" si="57"/>
        <v>0.35968795103083068</v>
      </c>
      <c r="J248" s="31">
        <v>52843</v>
      </c>
      <c r="K248" s="36">
        <f t="shared" si="58"/>
        <v>4.7838659970720855E-3</v>
      </c>
      <c r="L248" s="31">
        <v>0</v>
      </c>
      <c r="M248" s="36">
        <f t="shared" si="59"/>
        <v>0</v>
      </c>
      <c r="N248" s="31">
        <f t="shared" si="60"/>
        <v>4184014</v>
      </c>
      <c r="O248" s="36">
        <f t="shared" si="61"/>
        <v>0.37877793285531791</v>
      </c>
      <c r="P248" s="31">
        <v>707108</v>
      </c>
      <c r="Q248" s="31">
        <v>8849286</v>
      </c>
      <c r="R248" s="31">
        <v>8849286</v>
      </c>
      <c r="S248" s="31">
        <v>1934067</v>
      </c>
      <c r="T248" s="36">
        <f t="shared" si="62"/>
        <v>0.21855627674368305</v>
      </c>
      <c r="U248" s="36">
        <f t="shared" si="63"/>
        <v>-0.92526884153481503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1715000</v>
      </c>
      <c r="E250" s="31">
        <v>1715000</v>
      </c>
      <c r="F250" s="31">
        <v>150219</v>
      </c>
      <c r="G250" s="36">
        <f t="shared" si="56"/>
        <v>8.7591253644314873E-2</v>
      </c>
      <c r="H250" s="31">
        <v>745959</v>
      </c>
      <c r="I250" s="36">
        <f t="shared" si="57"/>
        <v>0.4349615160349854</v>
      </c>
      <c r="J250" s="31">
        <v>642958</v>
      </c>
      <c r="K250" s="36">
        <f t="shared" si="58"/>
        <v>0.37490262390670553</v>
      </c>
      <c r="L250" s="31">
        <v>0</v>
      </c>
      <c r="M250" s="36">
        <f t="shared" si="59"/>
        <v>0</v>
      </c>
      <c r="N250" s="31">
        <f t="shared" si="60"/>
        <v>1539136</v>
      </c>
      <c r="O250" s="36">
        <f t="shared" si="61"/>
        <v>0.89745539358600579</v>
      </c>
      <c r="P250" s="31">
        <v>727497</v>
      </c>
      <c r="Q250" s="31">
        <v>3229000</v>
      </c>
      <c r="R250" s="31">
        <v>3049000</v>
      </c>
      <c r="S250" s="31">
        <v>727497</v>
      </c>
      <c r="T250" s="36">
        <f t="shared" si="62"/>
        <v>0.23860183666775991</v>
      </c>
      <c r="U250" s="36">
        <f t="shared" si="63"/>
        <v>-0.11620529019363657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3476105</v>
      </c>
      <c r="E251" s="31">
        <v>3476105</v>
      </c>
      <c r="F251" s="31">
        <v>201342</v>
      </c>
      <c r="G251" s="36">
        <f t="shared" si="56"/>
        <v>5.7921725609554373E-2</v>
      </c>
      <c r="H251" s="31">
        <v>3207990</v>
      </c>
      <c r="I251" s="36">
        <f t="shared" si="57"/>
        <v>0.92286913082314836</v>
      </c>
      <c r="J251" s="31">
        <v>104844</v>
      </c>
      <c r="K251" s="36">
        <f t="shared" si="58"/>
        <v>3.0161344378262452E-2</v>
      </c>
      <c r="L251" s="31">
        <v>0</v>
      </c>
      <c r="M251" s="36">
        <f t="shared" si="59"/>
        <v>0</v>
      </c>
      <c r="N251" s="31">
        <f t="shared" si="60"/>
        <v>3514176</v>
      </c>
      <c r="O251" s="36">
        <f t="shared" si="61"/>
        <v>1.010952200810965</v>
      </c>
      <c r="P251" s="31">
        <v>124335</v>
      </c>
      <c r="Q251" s="31">
        <v>3313732</v>
      </c>
      <c r="R251" s="31">
        <v>3313732</v>
      </c>
      <c r="S251" s="31">
        <v>259817</v>
      </c>
      <c r="T251" s="36">
        <f t="shared" si="62"/>
        <v>7.8406159580798926E-2</v>
      </c>
      <c r="U251" s="36">
        <f t="shared" si="63"/>
        <v>-0.15676197370008449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14474007</v>
      </c>
      <c r="E254" s="32">
        <f>SUM(E248:E253)</f>
        <v>16237192</v>
      </c>
      <c r="F254" s="32">
        <f>SUM(F248:F253)</f>
        <v>1143784</v>
      </c>
      <c r="G254" s="37">
        <f t="shared" si="56"/>
        <v>7.9023314000055411E-2</v>
      </c>
      <c r="H254" s="32">
        <f>SUM(H248:H253)</f>
        <v>7292897</v>
      </c>
      <c r="I254" s="37">
        <f t="shared" si="57"/>
        <v>0.50386164660553223</v>
      </c>
      <c r="J254" s="32">
        <f>SUM(J248:J253)</f>
        <v>800645</v>
      </c>
      <c r="K254" s="37">
        <f t="shared" si="58"/>
        <v>4.930932639091784E-2</v>
      </c>
      <c r="L254" s="32">
        <f>SUM(L248:L253)</f>
        <v>0</v>
      </c>
      <c r="M254" s="37">
        <f t="shared" si="59"/>
        <v>0</v>
      </c>
      <c r="N254" s="32">
        <f t="shared" si="60"/>
        <v>9237326</v>
      </c>
      <c r="O254" s="37">
        <f t="shared" si="61"/>
        <v>0.56889922838875095</v>
      </c>
      <c r="P254" s="32">
        <f>SUM(P248:P253)</f>
        <v>1558940</v>
      </c>
      <c r="Q254" s="32">
        <f>SUM(Q248:Q253)</f>
        <v>15392018</v>
      </c>
      <c r="R254" s="32">
        <f>SUM(R248:R253)</f>
        <v>15212018</v>
      </c>
      <c r="S254" s="32">
        <f>SUM(S248:S253)</f>
        <v>2921381</v>
      </c>
      <c r="T254" s="37">
        <f t="shared" si="62"/>
        <v>0.19204427709722668</v>
      </c>
      <c r="U254" s="37">
        <f t="shared" si="63"/>
        <v>-0.48641705261267276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1407104</v>
      </c>
      <c r="E255" s="31">
        <v>2155000</v>
      </c>
      <c r="F255" s="31">
        <v>125348</v>
      </c>
      <c r="G255" s="36">
        <f t="shared" si="56"/>
        <v>8.9082256890748654E-2</v>
      </c>
      <c r="H255" s="31">
        <v>551481</v>
      </c>
      <c r="I255" s="36">
        <f t="shared" si="57"/>
        <v>0.39192625420722277</v>
      </c>
      <c r="J255" s="31">
        <v>643971</v>
      </c>
      <c r="K255" s="36">
        <f t="shared" si="58"/>
        <v>0.29882645011600928</v>
      </c>
      <c r="L255" s="31">
        <v>0</v>
      </c>
      <c r="M255" s="36">
        <f t="shared" si="59"/>
        <v>0</v>
      </c>
      <c r="N255" s="31">
        <f t="shared" si="60"/>
        <v>1320800</v>
      </c>
      <c r="O255" s="36">
        <f t="shared" si="61"/>
        <v>0.61290023201856147</v>
      </c>
      <c r="P255" s="31">
        <v>1243696</v>
      </c>
      <c r="Q255" s="31">
        <v>3967600</v>
      </c>
      <c r="R255" s="31">
        <v>3463896</v>
      </c>
      <c r="S255" s="31">
        <v>2278089</v>
      </c>
      <c r="T255" s="36">
        <f t="shared" si="62"/>
        <v>0.657666685142972</v>
      </c>
      <c r="U255" s="36">
        <f t="shared" si="63"/>
        <v>-0.48221189100873529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24621898</v>
      </c>
      <c r="E256" s="31">
        <v>24621898</v>
      </c>
      <c r="F256" s="31">
        <v>48312</v>
      </c>
      <c r="G256" s="36">
        <f t="shared" si="56"/>
        <v>1.9621558013114991E-3</v>
      </c>
      <c r="H256" s="31">
        <v>68464</v>
      </c>
      <c r="I256" s="36">
        <f t="shared" si="57"/>
        <v>2.7806142320953484E-3</v>
      </c>
      <c r="J256" s="31">
        <v>38458</v>
      </c>
      <c r="K256" s="36">
        <f t="shared" si="58"/>
        <v>1.5619429501332513E-3</v>
      </c>
      <c r="L256" s="31">
        <v>0</v>
      </c>
      <c r="M256" s="36">
        <f t="shared" si="59"/>
        <v>0</v>
      </c>
      <c r="N256" s="31">
        <f t="shared" si="60"/>
        <v>155234</v>
      </c>
      <c r="O256" s="36">
        <f t="shared" si="61"/>
        <v>6.3047129835400988E-3</v>
      </c>
      <c r="P256" s="31">
        <v>35912</v>
      </c>
      <c r="Q256" s="31">
        <v>19013160</v>
      </c>
      <c r="R256" s="31">
        <v>19013160</v>
      </c>
      <c r="S256" s="31">
        <v>160937</v>
      </c>
      <c r="T256" s="36">
        <f t="shared" si="62"/>
        <v>8.4645056371481647E-3</v>
      </c>
      <c r="U256" s="36">
        <f t="shared" si="63"/>
        <v>7.0895522388059629E-2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16211713</v>
      </c>
      <c r="E257" s="31">
        <v>13737652</v>
      </c>
      <c r="F257" s="31">
        <v>3415623</v>
      </c>
      <c r="G257" s="36">
        <f t="shared" si="56"/>
        <v>0.21068859287109265</v>
      </c>
      <c r="H257" s="31">
        <v>3453213</v>
      </c>
      <c r="I257" s="36">
        <f t="shared" si="57"/>
        <v>0.21300728676852348</v>
      </c>
      <c r="J257" s="31">
        <v>4235633</v>
      </c>
      <c r="K257" s="36">
        <f t="shared" si="58"/>
        <v>0.30832292155893887</v>
      </c>
      <c r="L257" s="31">
        <v>0</v>
      </c>
      <c r="M257" s="36">
        <f t="shared" si="59"/>
        <v>0</v>
      </c>
      <c r="N257" s="31">
        <f t="shared" si="60"/>
        <v>11104469</v>
      </c>
      <c r="O257" s="36">
        <f t="shared" si="61"/>
        <v>0.80832364948537061</v>
      </c>
      <c r="P257" s="31">
        <v>1783296</v>
      </c>
      <c r="Q257" s="31">
        <v>13597079</v>
      </c>
      <c r="R257" s="31">
        <v>12497079</v>
      </c>
      <c r="S257" s="31">
        <v>7922915</v>
      </c>
      <c r="T257" s="36">
        <f t="shared" si="62"/>
        <v>0.63398134876157863</v>
      </c>
      <c r="U257" s="36">
        <f t="shared" si="63"/>
        <v>1.375171031617858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42240715</v>
      </c>
      <c r="E259" s="32">
        <f>SUM(E255:E258)</f>
        <v>40514550</v>
      </c>
      <c r="F259" s="32">
        <f>SUM(F255:F258)</f>
        <v>3589283</v>
      </c>
      <c r="G259" s="37">
        <f t="shared" si="56"/>
        <v>8.49721175410975E-2</v>
      </c>
      <c r="H259" s="32">
        <f>SUM(H255:H258)</f>
        <v>4073158</v>
      </c>
      <c r="I259" s="37">
        <f t="shared" si="57"/>
        <v>9.6427297691338801E-2</v>
      </c>
      <c r="J259" s="32">
        <f>SUM(J255:J258)</f>
        <v>4918062</v>
      </c>
      <c r="K259" s="37">
        <f t="shared" si="58"/>
        <v>0.12139001914127147</v>
      </c>
      <c r="L259" s="32">
        <f>SUM(L255:L258)</f>
        <v>0</v>
      </c>
      <c r="M259" s="37">
        <f t="shared" si="59"/>
        <v>0</v>
      </c>
      <c r="N259" s="32">
        <f t="shared" si="60"/>
        <v>12580503</v>
      </c>
      <c r="O259" s="37">
        <f t="shared" si="61"/>
        <v>0.31051814718415977</v>
      </c>
      <c r="P259" s="32">
        <f>SUM(P255:P258)</f>
        <v>3062904</v>
      </c>
      <c r="Q259" s="32">
        <f>SUM(Q255:Q258)</f>
        <v>36577839</v>
      </c>
      <c r="R259" s="32">
        <f>SUM(R255:R258)</f>
        <v>34974135</v>
      </c>
      <c r="S259" s="32">
        <f>SUM(S255:S258)</f>
        <v>10361941</v>
      </c>
      <c r="T259" s="37">
        <f t="shared" si="62"/>
        <v>0.29627440392735949</v>
      </c>
      <c r="U259" s="37">
        <f t="shared" si="63"/>
        <v>0.60568597644588262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383604844</v>
      </c>
      <c r="E260" s="32">
        <f>SUM(E234:E239,E241:E246,E248:E253,E255:E258)</f>
        <v>381712948</v>
      </c>
      <c r="F260" s="32">
        <f>SUM(F234:F239,F241:F246,F248:F253,F255:F258)</f>
        <v>57373231</v>
      </c>
      <c r="G260" s="37">
        <f t="shared" si="56"/>
        <v>0.14956336422070832</v>
      </c>
      <c r="H260" s="32">
        <f>SUM(H234:H239,H241:H246,H248:H253,H255:H258)</f>
        <v>52796535</v>
      </c>
      <c r="I260" s="37">
        <f t="shared" si="57"/>
        <v>0.13763260768417199</v>
      </c>
      <c r="J260" s="32">
        <f>SUM(J234:J239,J241:J246,J248:J253,J255:J258)</f>
        <v>101015796</v>
      </c>
      <c r="K260" s="37">
        <f t="shared" si="58"/>
        <v>0.26463811754166644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211185562</v>
      </c>
      <c r="O260" s="37">
        <f t="shared" si="61"/>
        <v>0.55325752795789362</v>
      </c>
      <c r="P260" s="32">
        <f>SUM(P234:P239,P241:P246,P248:P253,P255:P258)</f>
        <v>80381122</v>
      </c>
      <c r="Q260" s="32">
        <f>SUM(Q234:Q239,Q241:Q246,Q248:Q253,Q255:Q258)</f>
        <v>372350952</v>
      </c>
      <c r="R260" s="32">
        <f>SUM(R234:R239,R241:R246,R248:R253,R255:R258)</f>
        <v>378358628</v>
      </c>
      <c r="S260" s="32">
        <f>SUM(S234:S239,S241:S246,S248:S253,S255:S258)</f>
        <v>307304987</v>
      </c>
      <c r="T260" s="37">
        <f t="shared" si="62"/>
        <v>0.81220557497105628</v>
      </c>
      <c r="U260" s="37">
        <f t="shared" si="63"/>
        <v>0.25671044999844606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400000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2307800</v>
      </c>
      <c r="E264" s="31">
        <v>2307800</v>
      </c>
      <c r="F264" s="31">
        <v>961579</v>
      </c>
      <c r="G264" s="36">
        <f t="shared" si="64"/>
        <v>0.41666478897651443</v>
      </c>
      <c r="H264" s="31">
        <v>768509</v>
      </c>
      <c r="I264" s="36">
        <f t="shared" si="65"/>
        <v>0.33300502643209984</v>
      </c>
      <c r="J264" s="31">
        <v>576957</v>
      </c>
      <c r="K264" s="36">
        <f t="shared" si="66"/>
        <v>0.25000303319178441</v>
      </c>
      <c r="L264" s="31">
        <v>0</v>
      </c>
      <c r="M264" s="36">
        <f t="shared" si="67"/>
        <v>0</v>
      </c>
      <c r="N264" s="31">
        <f t="shared" si="68"/>
        <v>2307045</v>
      </c>
      <c r="O264" s="36">
        <f t="shared" si="69"/>
        <v>0.99967284860039862</v>
      </c>
      <c r="P264" s="31">
        <v>550002</v>
      </c>
      <c r="Q264" s="31">
        <v>2200000</v>
      </c>
      <c r="R264" s="31">
        <v>2200000</v>
      </c>
      <c r="S264" s="31">
        <v>2195378</v>
      </c>
      <c r="T264" s="36">
        <f t="shared" si="70"/>
        <v>0.9978990909090909</v>
      </c>
      <c r="U264" s="36">
        <f t="shared" si="71"/>
        <v>4.9008912694862961E-2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3720211</v>
      </c>
      <c r="E265" s="31">
        <v>3356778</v>
      </c>
      <c r="F265" s="31">
        <v>502784</v>
      </c>
      <c r="G265" s="36">
        <f t="shared" si="64"/>
        <v>0.13514932351955306</v>
      </c>
      <c r="H265" s="31">
        <v>941064</v>
      </c>
      <c r="I265" s="36">
        <f t="shared" si="65"/>
        <v>0.25295984555714718</v>
      </c>
      <c r="J265" s="31">
        <v>1057487</v>
      </c>
      <c r="K265" s="36">
        <f t="shared" si="66"/>
        <v>0.31503036542780011</v>
      </c>
      <c r="L265" s="31">
        <v>0</v>
      </c>
      <c r="M265" s="36">
        <f t="shared" si="67"/>
        <v>0</v>
      </c>
      <c r="N265" s="31">
        <f t="shared" si="68"/>
        <v>2501335</v>
      </c>
      <c r="O265" s="36">
        <f t="shared" si="69"/>
        <v>0.74515949520641522</v>
      </c>
      <c r="P265" s="31">
        <v>700623</v>
      </c>
      <c r="Q265" s="31">
        <v>3314943</v>
      </c>
      <c r="R265" s="31">
        <v>3314943</v>
      </c>
      <c r="S265" s="31">
        <v>1847878</v>
      </c>
      <c r="T265" s="36">
        <f t="shared" si="70"/>
        <v>0.55743884585647474</v>
      </c>
      <c r="U265" s="36">
        <f t="shared" si="71"/>
        <v>0.50935239065802862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6028011</v>
      </c>
      <c r="E267" s="32">
        <f>SUM(E263:E266)</f>
        <v>6064578</v>
      </c>
      <c r="F267" s="32">
        <f>SUM(F263:F266)</f>
        <v>1464363</v>
      </c>
      <c r="G267" s="37">
        <f t="shared" si="64"/>
        <v>0.24292639811042149</v>
      </c>
      <c r="H267" s="32">
        <f>SUM(H263:H266)</f>
        <v>1709573</v>
      </c>
      <c r="I267" s="37">
        <f t="shared" si="65"/>
        <v>0.28360482421150196</v>
      </c>
      <c r="J267" s="32">
        <f>SUM(J263:J266)</f>
        <v>1634444</v>
      </c>
      <c r="K267" s="37">
        <f t="shared" si="66"/>
        <v>0.26950663343764397</v>
      </c>
      <c r="L267" s="32">
        <f>SUM(L263:L266)</f>
        <v>0</v>
      </c>
      <c r="M267" s="37">
        <f t="shared" si="67"/>
        <v>0</v>
      </c>
      <c r="N267" s="32">
        <f t="shared" si="68"/>
        <v>4808380</v>
      </c>
      <c r="O267" s="37">
        <f t="shared" si="69"/>
        <v>0.79286308132239369</v>
      </c>
      <c r="P267" s="32">
        <f>SUM(P263:P266)</f>
        <v>1250625</v>
      </c>
      <c r="Q267" s="32">
        <f>SUM(Q263:Q266)</f>
        <v>5514943</v>
      </c>
      <c r="R267" s="32">
        <f>SUM(R263:R266)</f>
        <v>5514943</v>
      </c>
      <c r="S267" s="32">
        <f>SUM(S263:S266)</f>
        <v>4043256</v>
      </c>
      <c r="T267" s="37">
        <f t="shared" si="70"/>
        <v>0.73314556469577297</v>
      </c>
      <c r="U267" s="37">
        <f t="shared" si="71"/>
        <v>0.30690174912543733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20980</v>
      </c>
      <c r="E268" s="31">
        <v>5041</v>
      </c>
      <c r="F268" s="31">
        <v>98288</v>
      </c>
      <c r="G268" s="36">
        <f t="shared" si="64"/>
        <v>4.6848427073403238</v>
      </c>
      <c r="H268" s="31">
        <v>79970</v>
      </c>
      <c r="I268" s="36">
        <f t="shared" si="65"/>
        <v>3.811725452812202</v>
      </c>
      <c r="J268" s="31">
        <v>75904</v>
      </c>
      <c r="K268" s="36">
        <f t="shared" si="66"/>
        <v>15.05732989486213</v>
      </c>
      <c r="L268" s="31">
        <v>0</v>
      </c>
      <c r="M268" s="36">
        <f t="shared" si="67"/>
        <v>0</v>
      </c>
      <c r="N268" s="31">
        <f t="shared" si="68"/>
        <v>254162</v>
      </c>
      <c r="O268" s="36">
        <f t="shared" si="69"/>
        <v>50.418964491172389</v>
      </c>
      <c r="P268" s="31">
        <v>-768</v>
      </c>
      <c r="Q268" s="31">
        <v>165890</v>
      </c>
      <c r="R268" s="31">
        <v>0</v>
      </c>
      <c r="S268" s="31">
        <v>-2018</v>
      </c>
      <c r="T268" s="36">
        <f t="shared" si="70"/>
        <v>0</v>
      </c>
      <c r="U268" s="36">
        <f t="shared" si="71"/>
        <v>-99.833333333333329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1677438</v>
      </c>
      <c r="E269" s="31">
        <v>3699339</v>
      </c>
      <c r="F269" s="31">
        <v>681052</v>
      </c>
      <c r="G269" s="36">
        <f t="shared" si="64"/>
        <v>0.40600725630395879</v>
      </c>
      <c r="H269" s="31">
        <v>837751</v>
      </c>
      <c r="I269" s="36">
        <f t="shared" si="65"/>
        <v>0.49942292949128375</v>
      </c>
      <c r="J269" s="31">
        <v>662102</v>
      </c>
      <c r="K269" s="36">
        <f t="shared" si="66"/>
        <v>0.17897846074663609</v>
      </c>
      <c r="L269" s="31">
        <v>0</v>
      </c>
      <c r="M269" s="36">
        <f t="shared" si="67"/>
        <v>0</v>
      </c>
      <c r="N269" s="31">
        <f t="shared" si="68"/>
        <v>2180905</v>
      </c>
      <c r="O269" s="36">
        <f t="shared" si="69"/>
        <v>0.58953910414806532</v>
      </c>
      <c r="P269" s="31">
        <v>465284</v>
      </c>
      <c r="Q269" s="31">
        <v>1902485</v>
      </c>
      <c r="R269" s="31">
        <v>1599083</v>
      </c>
      <c r="S269" s="31">
        <v>1086262</v>
      </c>
      <c r="T269" s="36">
        <f t="shared" si="70"/>
        <v>0.67930307557518899</v>
      </c>
      <c r="U269" s="36">
        <f t="shared" si="71"/>
        <v>0.42300616397726976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15204</v>
      </c>
      <c r="E270" s="31">
        <v>15204</v>
      </c>
      <c r="F270" s="31">
        <v>261</v>
      </c>
      <c r="G270" s="36">
        <f t="shared" si="64"/>
        <v>1.7166535122336228E-2</v>
      </c>
      <c r="H270" s="31">
        <v>10499</v>
      </c>
      <c r="I270" s="36">
        <f t="shared" si="65"/>
        <v>0.6905419626414101</v>
      </c>
      <c r="J270" s="31">
        <v>14829</v>
      </c>
      <c r="K270" s="36">
        <f t="shared" si="66"/>
        <v>0.97533543804262035</v>
      </c>
      <c r="L270" s="31">
        <v>0</v>
      </c>
      <c r="M270" s="36">
        <f t="shared" si="67"/>
        <v>0</v>
      </c>
      <c r="N270" s="31">
        <f t="shared" si="68"/>
        <v>25589</v>
      </c>
      <c r="O270" s="36">
        <f t="shared" si="69"/>
        <v>1.6830439358063667</v>
      </c>
      <c r="P270" s="31">
        <v>0</v>
      </c>
      <c r="Q270" s="31">
        <v>960260</v>
      </c>
      <c r="R270" s="31">
        <v>960260</v>
      </c>
      <c r="S270" s="31">
        <v>14493</v>
      </c>
      <c r="T270" s="36">
        <f t="shared" si="70"/>
        <v>1.5092787370087268E-2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758090</v>
      </c>
      <c r="E271" s="31">
        <v>758090</v>
      </c>
      <c r="F271" s="31">
        <v>-17968</v>
      </c>
      <c r="G271" s="36">
        <f t="shared" si="64"/>
        <v>-2.3701671305517813E-2</v>
      </c>
      <c r="H271" s="31">
        <v>-15958</v>
      </c>
      <c r="I271" s="36">
        <f t="shared" si="65"/>
        <v>-2.1050271075993617E-2</v>
      </c>
      <c r="J271" s="31">
        <v>281115</v>
      </c>
      <c r="K271" s="36">
        <f t="shared" si="66"/>
        <v>0.37082008732472399</v>
      </c>
      <c r="L271" s="31">
        <v>0</v>
      </c>
      <c r="M271" s="36">
        <f t="shared" si="67"/>
        <v>0</v>
      </c>
      <c r="N271" s="31">
        <f t="shared" si="68"/>
        <v>247189</v>
      </c>
      <c r="O271" s="36">
        <f t="shared" si="69"/>
        <v>0.32606814494321257</v>
      </c>
      <c r="P271" s="31">
        <v>-6399</v>
      </c>
      <c r="Q271" s="31">
        <v>811153</v>
      </c>
      <c r="R271" s="31">
        <v>811153</v>
      </c>
      <c r="S271" s="31">
        <v>-35337</v>
      </c>
      <c r="T271" s="36">
        <f t="shared" si="70"/>
        <v>-4.3563914575918475E-2</v>
      </c>
      <c r="U271" s="36">
        <f t="shared" si="71"/>
        <v>-44.931082981715896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1200000</v>
      </c>
      <c r="E272" s="31">
        <v>1200000</v>
      </c>
      <c r="F272" s="31">
        <v>0</v>
      </c>
      <c r="G272" s="36">
        <f t="shared" si="64"/>
        <v>0</v>
      </c>
      <c r="H272" s="31">
        <v>386461</v>
      </c>
      <c r="I272" s="36">
        <f t="shared" si="65"/>
        <v>0.32205083333333334</v>
      </c>
      <c r="J272" s="31">
        <v>17920</v>
      </c>
      <c r="K272" s="36">
        <f t="shared" si="66"/>
        <v>1.4933333333333333E-2</v>
      </c>
      <c r="L272" s="31">
        <v>0</v>
      </c>
      <c r="M272" s="36">
        <f t="shared" si="67"/>
        <v>0</v>
      </c>
      <c r="N272" s="31">
        <f t="shared" si="68"/>
        <v>404381</v>
      </c>
      <c r="O272" s="36">
        <f t="shared" si="69"/>
        <v>0.33698416666666664</v>
      </c>
      <c r="P272" s="31">
        <v>415281</v>
      </c>
      <c r="Q272" s="31">
        <v>950000</v>
      </c>
      <c r="R272" s="31">
        <v>950000</v>
      </c>
      <c r="S272" s="31">
        <v>833816</v>
      </c>
      <c r="T272" s="36">
        <f t="shared" si="70"/>
        <v>0.87770105263157894</v>
      </c>
      <c r="U272" s="36">
        <f t="shared" si="71"/>
        <v>-0.95684849535615646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171825</v>
      </c>
      <c r="E273" s="31">
        <v>571825</v>
      </c>
      <c r="F273" s="31">
        <v>11165</v>
      </c>
      <c r="G273" s="36">
        <f t="shared" si="64"/>
        <v>6.4978902953586493E-2</v>
      </c>
      <c r="H273" s="31">
        <v>28518</v>
      </c>
      <c r="I273" s="36">
        <f t="shared" si="65"/>
        <v>0.16597119161938018</v>
      </c>
      <c r="J273" s="31">
        <v>15472</v>
      </c>
      <c r="K273" s="36">
        <f t="shared" si="66"/>
        <v>2.7057229047348402E-2</v>
      </c>
      <c r="L273" s="31">
        <v>0</v>
      </c>
      <c r="M273" s="36">
        <f t="shared" si="67"/>
        <v>0</v>
      </c>
      <c r="N273" s="31">
        <f t="shared" si="68"/>
        <v>55155</v>
      </c>
      <c r="O273" s="36">
        <f t="shared" si="69"/>
        <v>9.6454334805228872E-2</v>
      </c>
      <c r="P273" s="31">
        <v>11008</v>
      </c>
      <c r="Q273" s="31">
        <v>163750</v>
      </c>
      <c r="R273" s="31">
        <v>163750</v>
      </c>
      <c r="S273" s="31">
        <v>33567</v>
      </c>
      <c r="T273" s="36">
        <f t="shared" si="70"/>
        <v>0.20498931297709924</v>
      </c>
      <c r="U273" s="36">
        <f t="shared" si="71"/>
        <v>0.40552325581395343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856076</v>
      </c>
      <c r="E274" s="31">
        <v>856076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816866</v>
      </c>
      <c r="R274" s="31">
        <v>816866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4699613</v>
      </c>
      <c r="E275" s="32">
        <f>SUM(E268:E274)</f>
        <v>7105575</v>
      </c>
      <c r="F275" s="32">
        <f>SUM(F268:F274)</f>
        <v>772798</v>
      </c>
      <c r="G275" s="37">
        <f t="shared" si="64"/>
        <v>0.16443864633109151</v>
      </c>
      <c r="H275" s="32">
        <f>SUM(H268:H274)</f>
        <v>1327241</v>
      </c>
      <c r="I275" s="37">
        <f t="shared" si="65"/>
        <v>0.28241495629533753</v>
      </c>
      <c r="J275" s="32">
        <f>SUM(J268:J274)</f>
        <v>1067342</v>
      </c>
      <c r="K275" s="37">
        <f t="shared" si="66"/>
        <v>0.15021191106982898</v>
      </c>
      <c r="L275" s="32">
        <f>SUM(L268:L274)</f>
        <v>0</v>
      </c>
      <c r="M275" s="37">
        <f t="shared" si="67"/>
        <v>0</v>
      </c>
      <c r="N275" s="32">
        <f t="shared" si="68"/>
        <v>3167381</v>
      </c>
      <c r="O275" s="37">
        <f t="shared" si="69"/>
        <v>0.44575998423772883</v>
      </c>
      <c r="P275" s="32">
        <f>SUM(P268:P274)</f>
        <v>884406</v>
      </c>
      <c r="Q275" s="32">
        <f>SUM(Q268:Q274)</f>
        <v>5770404</v>
      </c>
      <c r="R275" s="32">
        <f>SUM(R268:R274)</f>
        <v>5301112</v>
      </c>
      <c r="S275" s="32">
        <f>SUM(S268:S274)</f>
        <v>1930783</v>
      </c>
      <c r="T275" s="37">
        <f t="shared" si="70"/>
        <v>0.36422226129159319</v>
      </c>
      <c r="U275" s="37">
        <f t="shared" si="71"/>
        <v>0.20684617698206487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21647592</v>
      </c>
      <c r="E276" s="31">
        <v>634664</v>
      </c>
      <c r="F276" s="31">
        <v>179512</v>
      </c>
      <c r="G276" s="36">
        <f t="shared" si="64"/>
        <v>8.2924696659101849E-3</v>
      </c>
      <c r="H276" s="31">
        <v>58668</v>
      </c>
      <c r="I276" s="36">
        <f t="shared" si="65"/>
        <v>2.710139769818278E-3</v>
      </c>
      <c r="J276" s="31">
        <v>64213</v>
      </c>
      <c r="K276" s="36">
        <f t="shared" si="66"/>
        <v>0.10117637048895163</v>
      </c>
      <c r="L276" s="31">
        <v>0</v>
      </c>
      <c r="M276" s="36">
        <f t="shared" si="67"/>
        <v>0</v>
      </c>
      <c r="N276" s="31">
        <f t="shared" si="68"/>
        <v>302393</v>
      </c>
      <c r="O276" s="36">
        <f t="shared" si="69"/>
        <v>0.47646156076286034</v>
      </c>
      <c r="P276" s="31">
        <v>88384</v>
      </c>
      <c r="Q276" s="31">
        <v>20154717</v>
      </c>
      <c r="R276" s="31">
        <v>20422268</v>
      </c>
      <c r="S276" s="31">
        <v>258810</v>
      </c>
      <c r="T276" s="36">
        <f t="shared" si="70"/>
        <v>1.2672931331622913E-2</v>
      </c>
      <c r="U276" s="36">
        <f t="shared" si="71"/>
        <v>-0.27347709992758873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28264900</v>
      </c>
      <c r="E277" s="31">
        <v>28393500</v>
      </c>
      <c r="F277" s="31">
        <v>1229371</v>
      </c>
      <c r="G277" s="36">
        <f t="shared" si="64"/>
        <v>4.3494616998468065E-2</v>
      </c>
      <c r="H277" s="31">
        <v>1081851</v>
      </c>
      <c r="I277" s="36">
        <f t="shared" si="65"/>
        <v>3.8275422874307005E-2</v>
      </c>
      <c r="J277" s="31">
        <v>2817683</v>
      </c>
      <c r="K277" s="36">
        <f t="shared" si="66"/>
        <v>9.923690281226337E-2</v>
      </c>
      <c r="L277" s="31">
        <v>0</v>
      </c>
      <c r="M277" s="36">
        <f t="shared" si="67"/>
        <v>0</v>
      </c>
      <c r="N277" s="31">
        <f t="shared" si="68"/>
        <v>5128905</v>
      </c>
      <c r="O277" s="36">
        <f t="shared" si="69"/>
        <v>0.18063658936024091</v>
      </c>
      <c r="P277" s="31">
        <v>1092068</v>
      </c>
      <c r="Q277" s="31">
        <v>26960300</v>
      </c>
      <c r="R277" s="31">
        <v>27497400</v>
      </c>
      <c r="S277" s="31">
        <v>3664258</v>
      </c>
      <c r="T277" s="36">
        <f t="shared" si="70"/>
        <v>0.13325834442529111</v>
      </c>
      <c r="U277" s="36">
        <f t="shared" si="71"/>
        <v>1.5801351197910751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24475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23500</v>
      </c>
      <c r="R278" s="31">
        <v>23500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1206600</v>
      </c>
      <c r="E279" s="31">
        <v>1200000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107677</v>
      </c>
      <c r="Q279" s="31">
        <v>955200</v>
      </c>
      <c r="R279" s="31">
        <v>955200</v>
      </c>
      <c r="S279" s="31">
        <v>215118</v>
      </c>
      <c r="T279" s="36">
        <f t="shared" si="70"/>
        <v>0.22520728643216081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1200000</v>
      </c>
      <c r="E280" s="31">
        <v>1200000</v>
      </c>
      <c r="F280" s="31">
        <v>300000</v>
      </c>
      <c r="G280" s="36">
        <f t="shared" si="64"/>
        <v>0.25</v>
      </c>
      <c r="H280" s="31">
        <v>540000</v>
      </c>
      <c r="I280" s="36">
        <f t="shared" si="65"/>
        <v>0.45</v>
      </c>
      <c r="J280" s="31">
        <v>360000</v>
      </c>
      <c r="K280" s="36">
        <f t="shared" si="66"/>
        <v>0.3</v>
      </c>
      <c r="L280" s="31">
        <v>0</v>
      </c>
      <c r="M280" s="36">
        <f t="shared" si="67"/>
        <v>0</v>
      </c>
      <c r="N280" s="31">
        <f t="shared" si="68"/>
        <v>1200000</v>
      </c>
      <c r="O280" s="36">
        <f t="shared" si="69"/>
        <v>1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2742324</v>
      </c>
      <c r="E281" s="31">
        <v>742320</v>
      </c>
      <c r="F281" s="31">
        <v>428063</v>
      </c>
      <c r="G281" s="36">
        <f t="shared" si="64"/>
        <v>0.15609497637770009</v>
      </c>
      <c r="H281" s="31">
        <v>320037</v>
      </c>
      <c r="I281" s="36">
        <f t="shared" si="65"/>
        <v>0.11670284036459587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748100</v>
      </c>
      <c r="O281" s="36">
        <f t="shared" si="69"/>
        <v>1.0077863993964866</v>
      </c>
      <c r="P281" s="31">
        <v>335633</v>
      </c>
      <c r="Q281" s="31">
        <v>10999</v>
      </c>
      <c r="R281" s="31">
        <v>2730792</v>
      </c>
      <c r="S281" s="31">
        <v>1325468</v>
      </c>
      <c r="T281" s="36">
        <f t="shared" si="70"/>
        <v>0.48537860078687795</v>
      </c>
      <c r="U281" s="36">
        <f t="shared" si="71"/>
        <v>-1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1201762</v>
      </c>
      <c r="E282" s="31">
        <v>1201762</v>
      </c>
      <c r="F282" s="31">
        <v>0</v>
      </c>
      <c r="G282" s="36">
        <f t="shared" si="64"/>
        <v>0</v>
      </c>
      <c r="H282" s="31">
        <v>-100</v>
      </c>
      <c r="I282" s="36">
        <f t="shared" si="65"/>
        <v>-8.3211151625696265E-5</v>
      </c>
      <c r="J282" s="31">
        <v>-97229</v>
      </c>
      <c r="K282" s="36">
        <f t="shared" si="66"/>
        <v>-8.0905370614148223E-2</v>
      </c>
      <c r="L282" s="31">
        <v>0</v>
      </c>
      <c r="M282" s="36">
        <f t="shared" si="67"/>
        <v>0</v>
      </c>
      <c r="N282" s="31">
        <f t="shared" si="68"/>
        <v>-97329</v>
      </c>
      <c r="O282" s="36">
        <f t="shared" si="69"/>
        <v>-8.098858176577392E-2</v>
      </c>
      <c r="P282" s="31">
        <v>0</v>
      </c>
      <c r="Q282" s="31">
        <v>951680</v>
      </c>
      <c r="R282" s="31">
        <v>951680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1200000</v>
      </c>
      <c r="E283" s="31">
        <v>1200000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900000</v>
      </c>
      <c r="R283" s="31">
        <v>900000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57463178</v>
      </c>
      <c r="E285" s="32">
        <f>SUM(E276:E284)</f>
        <v>34596721</v>
      </c>
      <c r="F285" s="32">
        <f>SUM(F276:F284)</f>
        <v>2136946</v>
      </c>
      <c r="G285" s="37">
        <f t="shared" si="64"/>
        <v>3.71880928687933E-2</v>
      </c>
      <c r="H285" s="32">
        <f>SUM(H276:H284)</f>
        <v>2000456</v>
      </c>
      <c r="I285" s="37">
        <f t="shared" si="65"/>
        <v>3.4812832663031618E-2</v>
      </c>
      <c r="J285" s="32">
        <f>SUM(J276:J284)</f>
        <v>3144667</v>
      </c>
      <c r="K285" s="37">
        <f t="shared" si="66"/>
        <v>9.0894943483227783E-2</v>
      </c>
      <c r="L285" s="32">
        <f>SUM(L276:L284)</f>
        <v>0</v>
      </c>
      <c r="M285" s="37">
        <f t="shared" si="67"/>
        <v>0</v>
      </c>
      <c r="N285" s="32">
        <f t="shared" si="68"/>
        <v>7282069</v>
      </c>
      <c r="O285" s="37">
        <f t="shared" si="69"/>
        <v>0.21048436931349651</v>
      </c>
      <c r="P285" s="32">
        <f>SUM(P276:P284)</f>
        <v>1623762</v>
      </c>
      <c r="Q285" s="32">
        <f>SUM(Q276:Q284)</f>
        <v>49956396</v>
      </c>
      <c r="R285" s="32">
        <f>SUM(R276:R284)</f>
        <v>53480840</v>
      </c>
      <c r="S285" s="32">
        <f>SUM(S276:S284)</f>
        <v>5463654</v>
      </c>
      <c r="T285" s="37">
        <f t="shared" si="70"/>
        <v>0.10216096082260488</v>
      </c>
      <c r="U285" s="37">
        <f t="shared" si="71"/>
        <v>0.93665512556643149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979600</v>
      </c>
      <c r="E286" s="31">
        <v>979600</v>
      </c>
      <c r="F286" s="31">
        <v>369675</v>
      </c>
      <c r="G286" s="36">
        <f t="shared" si="64"/>
        <v>0.377373417721519</v>
      </c>
      <c r="H286" s="31">
        <v>253071</v>
      </c>
      <c r="I286" s="36">
        <f t="shared" si="65"/>
        <v>0.25834115965700288</v>
      </c>
      <c r="J286" s="31">
        <v>281802</v>
      </c>
      <c r="K286" s="36">
        <f t="shared" si="66"/>
        <v>0.28767047774601878</v>
      </c>
      <c r="L286" s="31">
        <v>0</v>
      </c>
      <c r="M286" s="36">
        <f t="shared" si="67"/>
        <v>0</v>
      </c>
      <c r="N286" s="31">
        <f t="shared" si="68"/>
        <v>904548</v>
      </c>
      <c r="O286" s="36">
        <f t="shared" si="69"/>
        <v>0.92338505512454061</v>
      </c>
      <c r="P286" s="31">
        <v>441930</v>
      </c>
      <c r="Q286" s="31">
        <v>923250</v>
      </c>
      <c r="R286" s="31">
        <v>923250</v>
      </c>
      <c r="S286" s="31">
        <v>1186993</v>
      </c>
      <c r="T286" s="36">
        <f t="shared" si="70"/>
        <v>1.2856680205794746</v>
      </c>
      <c r="U286" s="36">
        <f t="shared" si="71"/>
        <v>-0.36233792682098975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394444</v>
      </c>
      <c r="E287" s="31">
        <v>394444</v>
      </c>
      <c r="F287" s="31">
        <v>11355</v>
      </c>
      <c r="G287" s="36">
        <f t="shared" si="64"/>
        <v>2.8787356380119866E-2</v>
      </c>
      <c r="H287" s="31">
        <v>14743</v>
      </c>
      <c r="I287" s="36">
        <f t="shared" si="65"/>
        <v>3.7376661832858406E-2</v>
      </c>
      <c r="J287" s="31">
        <v>11025</v>
      </c>
      <c r="K287" s="36">
        <f t="shared" si="66"/>
        <v>2.795073571913884E-2</v>
      </c>
      <c r="L287" s="31">
        <v>0</v>
      </c>
      <c r="M287" s="36">
        <f t="shared" si="67"/>
        <v>0</v>
      </c>
      <c r="N287" s="31">
        <f t="shared" si="68"/>
        <v>37123</v>
      </c>
      <c r="O287" s="36">
        <f t="shared" si="69"/>
        <v>9.4114753932117101E-2</v>
      </c>
      <c r="P287" s="31">
        <v>5982</v>
      </c>
      <c r="Q287" s="31">
        <v>691920</v>
      </c>
      <c r="R287" s="31">
        <v>376020</v>
      </c>
      <c r="S287" s="31">
        <v>96537</v>
      </c>
      <c r="T287" s="36">
        <f t="shared" si="70"/>
        <v>0.25673368437849048</v>
      </c>
      <c r="U287" s="36">
        <f t="shared" si="71"/>
        <v>0.84302908726178538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1022156</v>
      </c>
      <c r="E288" s="31">
        <v>1022156</v>
      </c>
      <c r="F288" s="31">
        <v>32848</v>
      </c>
      <c r="G288" s="36">
        <f t="shared" si="64"/>
        <v>3.2135994897060725E-2</v>
      </c>
      <c r="H288" s="31">
        <v>15733</v>
      </c>
      <c r="I288" s="36">
        <f t="shared" si="65"/>
        <v>1.5391975393188515E-2</v>
      </c>
      <c r="J288" s="31">
        <v>2023153</v>
      </c>
      <c r="K288" s="36">
        <f t="shared" si="66"/>
        <v>1.9792996372373688</v>
      </c>
      <c r="L288" s="31">
        <v>0</v>
      </c>
      <c r="M288" s="36">
        <f t="shared" si="67"/>
        <v>0</v>
      </c>
      <c r="N288" s="31">
        <f t="shared" si="68"/>
        <v>2071734</v>
      </c>
      <c r="O288" s="36">
        <f t="shared" si="69"/>
        <v>2.0268276075276179</v>
      </c>
      <c r="P288" s="31">
        <v>558153</v>
      </c>
      <c r="Q288" s="31">
        <v>1023493</v>
      </c>
      <c r="R288" s="31">
        <v>1023493</v>
      </c>
      <c r="S288" s="31">
        <v>593353</v>
      </c>
      <c r="T288" s="36">
        <f t="shared" si="70"/>
        <v>0.57973332499587193</v>
      </c>
      <c r="U288" s="36">
        <f t="shared" si="71"/>
        <v>2.6247283450953414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1106294</v>
      </c>
      <c r="E289" s="31">
        <v>1106294</v>
      </c>
      <c r="F289" s="31">
        <v>108319</v>
      </c>
      <c r="G289" s="36">
        <f t="shared" si="64"/>
        <v>9.7911585889465191E-2</v>
      </c>
      <c r="H289" s="31">
        <v>139503</v>
      </c>
      <c r="I289" s="36">
        <f t="shared" si="65"/>
        <v>0.12609939130104655</v>
      </c>
      <c r="J289" s="31">
        <v>184709</v>
      </c>
      <c r="K289" s="36">
        <f t="shared" si="66"/>
        <v>0.16696194682426191</v>
      </c>
      <c r="L289" s="31">
        <v>0</v>
      </c>
      <c r="M289" s="36">
        <f t="shared" si="67"/>
        <v>0</v>
      </c>
      <c r="N289" s="31">
        <f t="shared" si="68"/>
        <v>432531</v>
      </c>
      <c r="O289" s="36">
        <f t="shared" si="69"/>
        <v>0.39097292401477363</v>
      </c>
      <c r="P289" s="31">
        <v>321007</v>
      </c>
      <c r="Q289" s="31">
        <v>1110000</v>
      </c>
      <c r="R289" s="31">
        <v>1110000</v>
      </c>
      <c r="S289" s="31">
        <v>824228</v>
      </c>
      <c r="T289" s="36">
        <f t="shared" si="70"/>
        <v>0.74254774774774779</v>
      </c>
      <c r="U289" s="36">
        <f t="shared" si="71"/>
        <v>-0.42459510228748909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4413043</v>
      </c>
      <c r="E290" s="31">
        <v>4413043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164348</v>
      </c>
      <c r="K290" s="36">
        <f t="shared" si="66"/>
        <v>3.7241422755228085E-2</v>
      </c>
      <c r="L290" s="31">
        <v>0</v>
      </c>
      <c r="M290" s="36">
        <f t="shared" si="67"/>
        <v>0</v>
      </c>
      <c r="N290" s="31">
        <f t="shared" si="68"/>
        <v>164348</v>
      </c>
      <c r="O290" s="36">
        <f t="shared" si="69"/>
        <v>3.7241422755228085E-2</v>
      </c>
      <c r="P290" s="31">
        <v>0</v>
      </c>
      <c r="Q290" s="31">
        <v>475000</v>
      </c>
      <c r="R290" s="31">
        <v>475000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7915537</v>
      </c>
      <c r="E292" s="32">
        <f>SUM(E286:E291)</f>
        <v>7915537</v>
      </c>
      <c r="F292" s="32">
        <f>SUM(F286:F291)</f>
        <v>522197</v>
      </c>
      <c r="G292" s="37">
        <f t="shared" si="64"/>
        <v>6.5971140050258115E-2</v>
      </c>
      <c r="H292" s="32">
        <f>SUM(H286:H291)</f>
        <v>423050</v>
      </c>
      <c r="I292" s="37">
        <f t="shared" si="65"/>
        <v>5.344552113141534E-2</v>
      </c>
      <c r="J292" s="32">
        <f>SUM(J286:J291)</f>
        <v>2665037</v>
      </c>
      <c r="K292" s="37">
        <f t="shared" si="66"/>
        <v>0.33668429570855396</v>
      </c>
      <c r="L292" s="32">
        <f>SUM(L286:L291)</f>
        <v>0</v>
      </c>
      <c r="M292" s="37">
        <f t="shared" si="67"/>
        <v>0</v>
      </c>
      <c r="N292" s="32">
        <f t="shared" si="68"/>
        <v>3610284</v>
      </c>
      <c r="O292" s="37">
        <f t="shared" si="69"/>
        <v>0.45610095689022739</v>
      </c>
      <c r="P292" s="32">
        <f>SUM(P286:P291)</f>
        <v>1327072</v>
      </c>
      <c r="Q292" s="32">
        <f>SUM(Q286:Q291)</f>
        <v>4223663</v>
      </c>
      <c r="R292" s="32">
        <f>SUM(R286:R291)</f>
        <v>3907763</v>
      </c>
      <c r="S292" s="32">
        <f>SUM(S286:S291)</f>
        <v>2701111</v>
      </c>
      <c r="T292" s="37">
        <f t="shared" si="70"/>
        <v>0.69121668842250672</v>
      </c>
      <c r="U292" s="37">
        <f t="shared" si="71"/>
        <v>1.0082082961587617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13020000</v>
      </c>
      <c r="E293" s="31">
        <v>13020000</v>
      </c>
      <c r="F293" s="31">
        <v>806830</v>
      </c>
      <c r="G293" s="36">
        <f t="shared" si="64"/>
        <v>6.1968509984639014E-2</v>
      </c>
      <c r="H293" s="31">
        <v>970559</v>
      </c>
      <c r="I293" s="36">
        <f t="shared" si="65"/>
        <v>7.4543701996927808E-2</v>
      </c>
      <c r="J293" s="31">
        <v>759687</v>
      </c>
      <c r="K293" s="36">
        <f t="shared" si="66"/>
        <v>5.8347695852534562E-2</v>
      </c>
      <c r="L293" s="31">
        <v>0</v>
      </c>
      <c r="M293" s="36">
        <f t="shared" si="67"/>
        <v>0</v>
      </c>
      <c r="N293" s="31">
        <f t="shared" si="68"/>
        <v>2537076</v>
      </c>
      <c r="O293" s="36">
        <f t="shared" si="69"/>
        <v>0.19485990783410137</v>
      </c>
      <c r="P293" s="31">
        <v>690374</v>
      </c>
      <c r="Q293" s="31">
        <v>10925000</v>
      </c>
      <c r="R293" s="31">
        <v>10925000</v>
      </c>
      <c r="S293" s="31">
        <v>2930006</v>
      </c>
      <c r="T293" s="36">
        <f t="shared" si="70"/>
        <v>0.26819276887871851</v>
      </c>
      <c r="U293" s="36">
        <f t="shared" si="71"/>
        <v>0.10039920390976476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450000</v>
      </c>
      <c r="E295" s="31">
        <v>450000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450000</v>
      </c>
      <c r="R295" s="31">
        <v>450000</v>
      </c>
      <c r="S295" s="31">
        <v>133665</v>
      </c>
      <c r="T295" s="36">
        <f t="shared" si="70"/>
        <v>0.29703333333333332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2711046</v>
      </c>
      <c r="E296" s="31">
        <v>2711046</v>
      </c>
      <c r="F296" s="31">
        <v>116944</v>
      </c>
      <c r="G296" s="36">
        <f t="shared" si="64"/>
        <v>4.3136117941193181E-2</v>
      </c>
      <c r="H296" s="31">
        <v>2914</v>
      </c>
      <c r="I296" s="36">
        <f t="shared" si="65"/>
        <v>1.0748618798795742E-3</v>
      </c>
      <c r="J296" s="31">
        <v>1161174</v>
      </c>
      <c r="K296" s="36">
        <f t="shared" si="66"/>
        <v>0.4283121717595349</v>
      </c>
      <c r="L296" s="31">
        <v>0</v>
      </c>
      <c r="M296" s="36">
        <f t="shared" si="67"/>
        <v>0</v>
      </c>
      <c r="N296" s="31">
        <f t="shared" si="68"/>
        <v>1281032</v>
      </c>
      <c r="O296" s="36">
        <f t="shared" si="69"/>
        <v>0.47252315158060765</v>
      </c>
      <c r="P296" s="31">
        <v>183508</v>
      </c>
      <c r="Q296" s="31">
        <v>10530</v>
      </c>
      <c r="R296" s="31">
        <v>2510530</v>
      </c>
      <c r="S296" s="31">
        <v>224056</v>
      </c>
      <c r="T296" s="36">
        <f t="shared" si="70"/>
        <v>8.9246493768248142E-2</v>
      </c>
      <c r="U296" s="36">
        <f t="shared" si="71"/>
        <v>5.327647840966061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16181046</v>
      </c>
      <c r="E298" s="32">
        <f>SUM(E293:E297)</f>
        <v>16181046</v>
      </c>
      <c r="F298" s="32">
        <f>SUM(F293:F297)</f>
        <v>923774</v>
      </c>
      <c r="G298" s="37">
        <f t="shared" si="64"/>
        <v>5.7089881581203095E-2</v>
      </c>
      <c r="H298" s="32">
        <f>SUM(H293:H297)</f>
        <v>973473</v>
      </c>
      <c r="I298" s="37">
        <f t="shared" si="65"/>
        <v>6.01613146640829E-2</v>
      </c>
      <c r="J298" s="32">
        <f>SUM(J293:J297)</f>
        <v>1920861</v>
      </c>
      <c r="K298" s="37">
        <f t="shared" si="66"/>
        <v>0.11871055801954954</v>
      </c>
      <c r="L298" s="32">
        <f>SUM(L293:L297)</f>
        <v>0</v>
      </c>
      <c r="M298" s="37">
        <f t="shared" si="67"/>
        <v>0</v>
      </c>
      <c r="N298" s="32">
        <f t="shared" si="68"/>
        <v>3818108</v>
      </c>
      <c r="O298" s="37">
        <f t="shared" si="69"/>
        <v>0.23596175426483554</v>
      </c>
      <c r="P298" s="32">
        <f>SUM(P293:P297)</f>
        <v>873882</v>
      </c>
      <c r="Q298" s="32">
        <f>SUM(Q293:Q297)</f>
        <v>11385530</v>
      </c>
      <c r="R298" s="32">
        <f>SUM(R293:R297)</f>
        <v>13885530</v>
      </c>
      <c r="S298" s="32">
        <f>SUM(S293:S297)</f>
        <v>3287727</v>
      </c>
      <c r="T298" s="37">
        <f t="shared" si="70"/>
        <v>0.23677360532871269</v>
      </c>
      <c r="U298" s="37">
        <f t="shared" si="71"/>
        <v>1.1980782302416118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92287385</v>
      </c>
      <c r="E299" s="32">
        <f>SUM(E263:E266,E268:E274,E276:E284,E286:E291,E293:E297)</f>
        <v>71863457</v>
      </c>
      <c r="F299" s="32">
        <f>SUM(F263:F266,F268:F274,F276:F284,F286:F291,F293:F297)</f>
        <v>5820078</v>
      </c>
      <c r="G299" s="37">
        <f t="shared" si="64"/>
        <v>6.3064718975404929E-2</v>
      </c>
      <c r="H299" s="32">
        <f>SUM(H263:H266,H268:H274,H276:H284,H286:H291,H293:H297)</f>
        <v>6433793</v>
      </c>
      <c r="I299" s="37">
        <f t="shared" si="65"/>
        <v>6.9714761123635699E-2</v>
      </c>
      <c r="J299" s="32">
        <f>SUM(J263:J266,J268:J274,J276:J284,J286:J291,J293:J297)</f>
        <v>10432351</v>
      </c>
      <c r="K299" s="37">
        <f t="shared" si="66"/>
        <v>0.1451690669431614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22686222</v>
      </c>
      <c r="O299" s="37">
        <f t="shared" si="69"/>
        <v>0.31568509152015883</v>
      </c>
      <c r="P299" s="32">
        <f>SUM(P263:P266,P268:P274,P276:P284,P286:P291,P293:P297)</f>
        <v>5959747</v>
      </c>
      <c r="Q299" s="32">
        <f>SUM(Q263:Q266,Q268:Q274,Q276:Q284,Q286:Q291,Q293:Q297)</f>
        <v>76850936</v>
      </c>
      <c r="R299" s="32">
        <f>SUM(R263:R266,R268:R274,R276:R284,R286:R291,R293:R297)</f>
        <v>82090188</v>
      </c>
      <c r="S299" s="32">
        <f>SUM(S263:S266,S268:S274,S276:S284,S286:S291,S293:S297)</f>
        <v>17426531</v>
      </c>
      <c r="T299" s="37">
        <f t="shared" si="70"/>
        <v>0.21228518809093239</v>
      </c>
      <c r="U299" s="37">
        <f t="shared" si="71"/>
        <v>0.75046876989912481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914421491</v>
      </c>
      <c r="E302" s="31">
        <v>1019055987</v>
      </c>
      <c r="F302" s="31">
        <v>231470366</v>
      </c>
      <c r="G302" s="36">
        <f t="shared" ref="G302:G339" si="72">IF(($D302     =0),0,($F302     /$D302     ))</f>
        <v>0.25313312108059366</v>
      </c>
      <c r="H302" s="31">
        <v>242107898</v>
      </c>
      <c r="I302" s="36">
        <f t="shared" ref="I302:I339" si="73">IF(($D302     =0),0,($H302     /$D302     ))</f>
        <v>0.26476619412699259</v>
      </c>
      <c r="J302" s="31">
        <v>265830530</v>
      </c>
      <c r="K302" s="36">
        <f t="shared" ref="K302:K339" si="74">IF(($E302     =0),0,($J302     /$E302     ))</f>
        <v>0.26085959298721045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739408794</v>
      </c>
      <c r="O302" s="36">
        <f t="shared" ref="O302:O339" si="77">IF(($E302     =0),0,($N302     /$E302     ))</f>
        <v>0.72558211073048728</v>
      </c>
      <c r="P302" s="31">
        <v>245704948</v>
      </c>
      <c r="Q302" s="31">
        <v>1012503005</v>
      </c>
      <c r="R302" s="31">
        <v>1039713432</v>
      </c>
      <c r="S302" s="31">
        <v>732141748</v>
      </c>
      <c r="T302" s="36">
        <f t="shared" ref="T302:T339" si="78">IF(($R302     =0),0,($S302     /$R302     ))</f>
        <v>0.70417648312155301</v>
      </c>
      <c r="U302" s="36">
        <f t="shared" ref="U302:U339" si="79">IF(($P302     =0),0,(($J302     /$P302     )-1))</f>
        <v>8.1909551125523228E-2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914421491</v>
      </c>
      <c r="E303" s="32">
        <f>E302</f>
        <v>1019055987</v>
      </c>
      <c r="F303" s="32">
        <f>F302</f>
        <v>231470366</v>
      </c>
      <c r="G303" s="37">
        <f t="shared" si="72"/>
        <v>0.25313312108059366</v>
      </c>
      <c r="H303" s="32">
        <f>H302</f>
        <v>242107898</v>
      </c>
      <c r="I303" s="37">
        <f t="shared" si="73"/>
        <v>0.26476619412699259</v>
      </c>
      <c r="J303" s="32">
        <f>J302</f>
        <v>265830530</v>
      </c>
      <c r="K303" s="37">
        <f t="shared" si="74"/>
        <v>0.26085959298721045</v>
      </c>
      <c r="L303" s="32">
        <f>L302</f>
        <v>0</v>
      </c>
      <c r="M303" s="37">
        <f t="shared" si="75"/>
        <v>0</v>
      </c>
      <c r="N303" s="32">
        <f t="shared" si="76"/>
        <v>739408794</v>
      </c>
      <c r="O303" s="37">
        <f t="shared" si="77"/>
        <v>0.72558211073048728</v>
      </c>
      <c r="P303" s="32">
        <f>P302</f>
        <v>245704948</v>
      </c>
      <c r="Q303" s="32">
        <f>Q302</f>
        <v>1012503005</v>
      </c>
      <c r="R303" s="32">
        <f>R302</f>
        <v>1039713432</v>
      </c>
      <c r="S303" s="32">
        <f>S302</f>
        <v>732141748</v>
      </c>
      <c r="T303" s="37">
        <f t="shared" si="78"/>
        <v>0.70417648312155301</v>
      </c>
      <c r="U303" s="37">
        <f t="shared" si="79"/>
        <v>8.1909551125523228E-2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17392989</v>
      </c>
      <c r="E304" s="31">
        <v>17587338</v>
      </c>
      <c r="F304" s="31">
        <v>2956255</v>
      </c>
      <c r="G304" s="36">
        <f t="shared" si="72"/>
        <v>0.16996819810557001</v>
      </c>
      <c r="H304" s="31">
        <v>3974719</v>
      </c>
      <c r="I304" s="36">
        <f t="shared" si="73"/>
        <v>0.22852420593148193</v>
      </c>
      <c r="J304" s="31">
        <v>2753159</v>
      </c>
      <c r="K304" s="36">
        <f t="shared" si="74"/>
        <v>0.156542110011191</v>
      </c>
      <c r="L304" s="31">
        <v>0</v>
      </c>
      <c r="M304" s="36">
        <f t="shared" si="75"/>
        <v>0</v>
      </c>
      <c r="N304" s="31">
        <f t="shared" si="76"/>
        <v>9684133</v>
      </c>
      <c r="O304" s="36">
        <f t="shared" si="77"/>
        <v>0.55063097098605829</v>
      </c>
      <c r="P304" s="31">
        <v>2723164</v>
      </c>
      <c r="Q304" s="31">
        <v>13753141</v>
      </c>
      <c r="R304" s="31">
        <v>14139694</v>
      </c>
      <c r="S304" s="31">
        <v>9087289</v>
      </c>
      <c r="T304" s="36">
        <f t="shared" si="78"/>
        <v>0.64267932530930305</v>
      </c>
      <c r="U304" s="36">
        <f t="shared" si="79"/>
        <v>1.1014760770926779E-2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4464524</v>
      </c>
      <c r="E305" s="31">
        <v>4360440</v>
      </c>
      <c r="F305" s="31">
        <v>1026440</v>
      </c>
      <c r="G305" s="36">
        <f t="shared" si="72"/>
        <v>0.22991028830845125</v>
      </c>
      <c r="H305" s="31">
        <v>813437</v>
      </c>
      <c r="I305" s="36">
        <f t="shared" si="73"/>
        <v>0.1822001628841059</v>
      </c>
      <c r="J305" s="31">
        <v>1316310</v>
      </c>
      <c r="K305" s="36">
        <f t="shared" si="74"/>
        <v>0.30187549880287312</v>
      </c>
      <c r="L305" s="31">
        <v>0</v>
      </c>
      <c r="M305" s="36">
        <f t="shared" si="75"/>
        <v>0</v>
      </c>
      <c r="N305" s="31">
        <f t="shared" si="76"/>
        <v>3156187</v>
      </c>
      <c r="O305" s="36">
        <f t="shared" si="77"/>
        <v>0.72382305455412754</v>
      </c>
      <c r="P305" s="31">
        <v>1332569</v>
      </c>
      <c r="Q305" s="31">
        <v>4582242</v>
      </c>
      <c r="R305" s="31">
        <v>4949862</v>
      </c>
      <c r="S305" s="31">
        <v>3787673</v>
      </c>
      <c r="T305" s="36">
        <f t="shared" si="78"/>
        <v>0.76520779771234027</v>
      </c>
      <c r="U305" s="36">
        <f t="shared" si="79"/>
        <v>-1.2201244363331254E-2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7016000</v>
      </c>
      <c r="E306" s="31">
        <v>7526000</v>
      </c>
      <c r="F306" s="31">
        <v>1542492</v>
      </c>
      <c r="G306" s="36">
        <f t="shared" si="72"/>
        <v>0.21985347776510833</v>
      </c>
      <c r="H306" s="31">
        <v>1606177</v>
      </c>
      <c r="I306" s="36">
        <f t="shared" si="73"/>
        <v>0.22893058722919044</v>
      </c>
      <c r="J306" s="31">
        <v>1566828</v>
      </c>
      <c r="K306" s="36">
        <f t="shared" si="74"/>
        <v>0.20818867924528303</v>
      </c>
      <c r="L306" s="31">
        <v>0</v>
      </c>
      <c r="M306" s="36">
        <f t="shared" si="75"/>
        <v>0</v>
      </c>
      <c r="N306" s="31">
        <f t="shared" si="76"/>
        <v>4715497</v>
      </c>
      <c r="O306" s="36">
        <f t="shared" si="77"/>
        <v>0.62656085570023912</v>
      </c>
      <c r="P306" s="31">
        <v>1842598</v>
      </c>
      <c r="Q306" s="31">
        <v>8861000</v>
      </c>
      <c r="R306" s="31">
        <v>8810000</v>
      </c>
      <c r="S306" s="31">
        <v>5630566</v>
      </c>
      <c r="T306" s="36">
        <f t="shared" si="78"/>
        <v>0.63911078320090808</v>
      </c>
      <c r="U306" s="36">
        <f t="shared" si="79"/>
        <v>-0.14966368138899533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12276642</v>
      </c>
      <c r="E307" s="31">
        <v>12271442</v>
      </c>
      <c r="F307" s="31">
        <v>2925125</v>
      </c>
      <c r="G307" s="36">
        <f t="shared" si="72"/>
        <v>0.23826751647559649</v>
      </c>
      <c r="H307" s="31">
        <v>3288937</v>
      </c>
      <c r="I307" s="36">
        <f t="shared" si="73"/>
        <v>0.26790200447321016</v>
      </c>
      <c r="J307" s="31">
        <v>2941220</v>
      </c>
      <c r="K307" s="36">
        <f t="shared" si="74"/>
        <v>0.2396800636795578</v>
      </c>
      <c r="L307" s="31">
        <v>0</v>
      </c>
      <c r="M307" s="36">
        <f t="shared" si="75"/>
        <v>0</v>
      </c>
      <c r="N307" s="31">
        <f t="shared" si="76"/>
        <v>9155282</v>
      </c>
      <c r="O307" s="36">
        <f t="shared" si="77"/>
        <v>0.74606407299158484</v>
      </c>
      <c r="P307" s="31">
        <v>5527352</v>
      </c>
      <c r="Q307" s="31">
        <v>12951637</v>
      </c>
      <c r="R307" s="31">
        <v>20656674</v>
      </c>
      <c r="S307" s="31">
        <v>11589695</v>
      </c>
      <c r="T307" s="36">
        <f t="shared" si="78"/>
        <v>0.56106297654695036</v>
      </c>
      <c r="U307" s="36">
        <f t="shared" si="79"/>
        <v>-0.46787901331415116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13425133</v>
      </c>
      <c r="E308" s="31">
        <v>13425133</v>
      </c>
      <c r="F308" s="31">
        <v>2911473</v>
      </c>
      <c r="G308" s="36">
        <f t="shared" si="72"/>
        <v>0.21686734872570723</v>
      </c>
      <c r="H308" s="31">
        <v>3107518</v>
      </c>
      <c r="I308" s="36">
        <f t="shared" si="73"/>
        <v>0.23147018357285548</v>
      </c>
      <c r="J308" s="31">
        <v>3227415</v>
      </c>
      <c r="K308" s="36">
        <f t="shared" si="74"/>
        <v>0.24040097032930699</v>
      </c>
      <c r="L308" s="31">
        <v>0</v>
      </c>
      <c r="M308" s="36">
        <f t="shared" si="75"/>
        <v>0</v>
      </c>
      <c r="N308" s="31">
        <f t="shared" si="76"/>
        <v>9246406</v>
      </c>
      <c r="O308" s="36">
        <f t="shared" si="77"/>
        <v>0.68873850262786973</v>
      </c>
      <c r="P308" s="31">
        <v>2848716</v>
      </c>
      <c r="Q308" s="31">
        <v>12406535</v>
      </c>
      <c r="R308" s="31">
        <v>12406535</v>
      </c>
      <c r="S308" s="31">
        <v>8636993</v>
      </c>
      <c r="T308" s="36">
        <f t="shared" si="78"/>
        <v>0.69616480346849463</v>
      </c>
      <c r="U308" s="36">
        <f t="shared" si="79"/>
        <v>0.13293673360208591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195512250</v>
      </c>
      <c r="E309" s="31">
        <v>201512250</v>
      </c>
      <c r="F309" s="31">
        <v>35506985</v>
      </c>
      <c r="G309" s="36">
        <f t="shared" si="72"/>
        <v>0.18161002699319351</v>
      </c>
      <c r="H309" s="31">
        <v>65642692</v>
      </c>
      <c r="I309" s="36">
        <f t="shared" si="73"/>
        <v>0.33574720765578625</v>
      </c>
      <c r="J309" s="31">
        <v>23419547</v>
      </c>
      <c r="K309" s="36">
        <f t="shared" si="74"/>
        <v>0.11621897428071991</v>
      </c>
      <c r="L309" s="31">
        <v>0</v>
      </c>
      <c r="M309" s="36">
        <f t="shared" si="75"/>
        <v>0</v>
      </c>
      <c r="N309" s="31">
        <f t="shared" si="76"/>
        <v>124569224</v>
      </c>
      <c r="O309" s="36">
        <f t="shared" si="77"/>
        <v>0.61817196721291134</v>
      </c>
      <c r="P309" s="31">
        <v>175555461</v>
      </c>
      <c r="Q309" s="31">
        <v>185349000</v>
      </c>
      <c r="R309" s="31">
        <v>246069000</v>
      </c>
      <c r="S309" s="31">
        <v>175575866</v>
      </c>
      <c r="T309" s="36">
        <f t="shared" si="78"/>
        <v>0.71352289804892122</v>
      </c>
      <c r="U309" s="36">
        <f t="shared" si="79"/>
        <v>-0.86659744523697846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250087538</v>
      </c>
      <c r="E310" s="32">
        <f>SUM(E304:E309)</f>
        <v>256682603</v>
      </c>
      <c r="F310" s="32">
        <f>SUM(F304:F309)</f>
        <v>46868770</v>
      </c>
      <c r="G310" s="37">
        <f t="shared" si="72"/>
        <v>0.18740945820339117</v>
      </c>
      <c r="H310" s="32">
        <f>SUM(H304:H309)</f>
        <v>78433480</v>
      </c>
      <c r="I310" s="37">
        <f t="shared" si="73"/>
        <v>0.31362410389277373</v>
      </c>
      <c r="J310" s="32">
        <f>SUM(J304:J309)</f>
        <v>35224479</v>
      </c>
      <c r="K310" s="37">
        <f t="shared" si="74"/>
        <v>0.13722970933094364</v>
      </c>
      <c r="L310" s="32">
        <f>SUM(L304:L309)</f>
        <v>0</v>
      </c>
      <c r="M310" s="37">
        <f t="shared" si="75"/>
        <v>0</v>
      </c>
      <c r="N310" s="32">
        <f t="shared" si="76"/>
        <v>160526729</v>
      </c>
      <c r="O310" s="37">
        <f t="shared" si="77"/>
        <v>0.62538998406526214</v>
      </c>
      <c r="P310" s="32">
        <f>SUM(P304:P309)</f>
        <v>189829860</v>
      </c>
      <c r="Q310" s="32">
        <f>SUM(Q304:Q309)</f>
        <v>237903555</v>
      </c>
      <c r="R310" s="32">
        <f>SUM(R304:R309)</f>
        <v>307031765</v>
      </c>
      <c r="S310" s="32">
        <f>SUM(S304:S309)</f>
        <v>214308082</v>
      </c>
      <c r="T310" s="37">
        <f t="shared" si="78"/>
        <v>0.6979997069684305</v>
      </c>
      <c r="U310" s="37">
        <f t="shared" si="79"/>
        <v>-0.81444184281650944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115763</v>
      </c>
      <c r="E311" s="31">
        <v>115763</v>
      </c>
      <c r="F311" s="31">
        <v>6314</v>
      </c>
      <c r="G311" s="36">
        <f t="shared" si="72"/>
        <v>5.4542470392094193E-2</v>
      </c>
      <c r="H311" s="31">
        <v>20943</v>
      </c>
      <c r="I311" s="36">
        <f t="shared" si="73"/>
        <v>0.18091272686436943</v>
      </c>
      <c r="J311" s="31">
        <v>-6163</v>
      </c>
      <c r="K311" s="36">
        <f t="shared" si="74"/>
        <v>-5.3238081252213576E-2</v>
      </c>
      <c r="L311" s="31">
        <v>0</v>
      </c>
      <c r="M311" s="36">
        <f t="shared" si="75"/>
        <v>0</v>
      </c>
      <c r="N311" s="31">
        <f t="shared" si="76"/>
        <v>21094</v>
      </c>
      <c r="O311" s="36">
        <f t="shared" si="77"/>
        <v>0.18221711600425006</v>
      </c>
      <c r="P311" s="31">
        <v>1405</v>
      </c>
      <c r="Q311" s="31">
        <v>110250</v>
      </c>
      <c r="R311" s="31">
        <v>110250</v>
      </c>
      <c r="S311" s="31">
        <v>2391</v>
      </c>
      <c r="T311" s="36">
        <f t="shared" si="78"/>
        <v>2.1687074829931974E-2</v>
      </c>
      <c r="U311" s="36">
        <f t="shared" si="79"/>
        <v>-5.386476868327402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5398390</v>
      </c>
      <c r="E312" s="31">
        <v>8164793</v>
      </c>
      <c r="F312" s="31">
        <v>12406</v>
      </c>
      <c r="G312" s="36">
        <f t="shared" si="72"/>
        <v>2.2980925794542448E-3</v>
      </c>
      <c r="H312" s="31">
        <v>2409818</v>
      </c>
      <c r="I312" s="36">
        <f t="shared" si="73"/>
        <v>0.44639568463930912</v>
      </c>
      <c r="J312" s="31">
        <v>296432</v>
      </c>
      <c r="K312" s="36">
        <f t="shared" si="74"/>
        <v>3.6306125580893481E-2</v>
      </c>
      <c r="L312" s="31">
        <v>0</v>
      </c>
      <c r="M312" s="36">
        <f t="shared" si="75"/>
        <v>0</v>
      </c>
      <c r="N312" s="31">
        <f t="shared" si="76"/>
        <v>2718656</v>
      </c>
      <c r="O312" s="36">
        <f t="shared" si="77"/>
        <v>0.33297304659162824</v>
      </c>
      <c r="P312" s="31">
        <v>1256</v>
      </c>
      <c r="Q312" s="31">
        <v>10941</v>
      </c>
      <c r="R312" s="31">
        <v>40941</v>
      </c>
      <c r="S312" s="31">
        <v>24971</v>
      </c>
      <c r="T312" s="36">
        <f t="shared" si="78"/>
        <v>0.60992647956815904</v>
      </c>
      <c r="U312" s="36">
        <f t="shared" si="79"/>
        <v>235.01273885350318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12794304</v>
      </c>
      <c r="E313" s="31">
        <v>12829304</v>
      </c>
      <c r="F313" s="31">
        <v>1728200</v>
      </c>
      <c r="G313" s="36">
        <f t="shared" si="72"/>
        <v>0.13507573370149717</v>
      </c>
      <c r="H313" s="31">
        <v>497831</v>
      </c>
      <c r="I313" s="36">
        <f t="shared" si="73"/>
        <v>3.8910361986083809E-2</v>
      </c>
      <c r="J313" s="31">
        <v>783628</v>
      </c>
      <c r="K313" s="36">
        <f t="shared" si="74"/>
        <v>6.1081099956786435E-2</v>
      </c>
      <c r="L313" s="31">
        <v>0</v>
      </c>
      <c r="M313" s="36">
        <f t="shared" si="75"/>
        <v>0</v>
      </c>
      <c r="N313" s="31">
        <f t="shared" si="76"/>
        <v>3009659</v>
      </c>
      <c r="O313" s="36">
        <f t="shared" si="77"/>
        <v>0.23459253908084179</v>
      </c>
      <c r="P313" s="31">
        <v>1248879</v>
      </c>
      <c r="Q313" s="31">
        <v>6825839</v>
      </c>
      <c r="R313" s="31">
        <v>11915721</v>
      </c>
      <c r="S313" s="31">
        <v>7460040</v>
      </c>
      <c r="T313" s="36">
        <f t="shared" si="78"/>
        <v>0.62606702523498159</v>
      </c>
      <c r="U313" s="36">
        <f t="shared" si="79"/>
        <v>-0.37253488928871414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13600700</v>
      </c>
      <c r="E314" s="31">
        <v>13129000</v>
      </c>
      <c r="F314" s="31">
        <v>3201965</v>
      </c>
      <c r="G314" s="36">
        <f t="shared" si="72"/>
        <v>0.2354264854014867</v>
      </c>
      <c r="H314" s="31">
        <v>2745314</v>
      </c>
      <c r="I314" s="36">
        <f t="shared" si="73"/>
        <v>0.20185093414309557</v>
      </c>
      <c r="J314" s="31">
        <v>3438301</v>
      </c>
      <c r="K314" s="36">
        <f t="shared" si="74"/>
        <v>0.26188597760682458</v>
      </c>
      <c r="L314" s="31">
        <v>0</v>
      </c>
      <c r="M314" s="36">
        <f t="shared" si="75"/>
        <v>0</v>
      </c>
      <c r="N314" s="31">
        <f t="shared" si="76"/>
        <v>9385580</v>
      </c>
      <c r="O314" s="36">
        <f t="shared" si="77"/>
        <v>0.71487394317922159</v>
      </c>
      <c r="P314" s="31">
        <v>2968283</v>
      </c>
      <c r="Q314" s="31">
        <v>15342900</v>
      </c>
      <c r="R314" s="31">
        <v>13800100</v>
      </c>
      <c r="S314" s="31">
        <v>9944664</v>
      </c>
      <c r="T314" s="36">
        <f t="shared" si="78"/>
        <v>0.72062260418402768</v>
      </c>
      <c r="U314" s="36">
        <f t="shared" si="79"/>
        <v>0.15834676141055293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1193439</v>
      </c>
      <c r="E315" s="31">
        <v>1193439</v>
      </c>
      <c r="F315" s="31">
        <v>388</v>
      </c>
      <c r="G315" s="36">
        <f t="shared" si="72"/>
        <v>3.2511087705362404E-4</v>
      </c>
      <c r="H315" s="31">
        <v>6096</v>
      </c>
      <c r="I315" s="36">
        <f t="shared" si="73"/>
        <v>5.1079275941208558E-3</v>
      </c>
      <c r="J315" s="31">
        <v>145000</v>
      </c>
      <c r="K315" s="36">
        <f t="shared" si="74"/>
        <v>0.12149762157931826</v>
      </c>
      <c r="L315" s="31">
        <v>0</v>
      </c>
      <c r="M315" s="36">
        <f t="shared" si="75"/>
        <v>0</v>
      </c>
      <c r="N315" s="31">
        <f t="shared" si="76"/>
        <v>151484</v>
      </c>
      <c r="O315" s="36">
        <f t="shared" si="77"/>
        <v>0.12693066005049275</v>
      </c>
      <c r="P315" s="31">
        <v>667722</v>
      </c>
      <c r="Q315" s="31">
        <v>162387</v>
      </c>
      <c r="R315" s="31">
        <v>174394</v>
      </c>
      <c r="S315" s="31">
        <v>4526712</v>
      </c>
      <c r="T315" s="36">
        <f t="shared" si="78"/>
        <v>25.956810440726173</v>
      </c>
      <c r="U315" s="36">
        <f t="shared" si="79"/>
        <v>-0.78284375833056274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134739000</v>
      </c>
      <c r="E316" s="31">
        <v>138239000</v>
      </c>
      <c r="F316" s="31">
        <v>6283034</v>
      </c>
      <c r="G316" s="36">
        <f t="shared" si="72"/>
        <v>4.663114614180007E-2</v>
      </c>
      <c r="H316" s="31">
        <v>34007056</v>
      </c>
      <c r="I316" s="36">
        <f t="shared" si="73"/>
        <v>0.25239207653314927</v>
      </c>
      <c r="J316" s="31">
        <v>46609999</v>
      </c>
      <c r="K316" s="36">
        <f t="shared" si="74"/>
        <v>0.3371696771533359</v>
      </c>
      <c r="L316" s="31">
        <v>0</v>
      </c>
      <c r="M316" s="36">
        <f t="shared" si="75"/>
        <v>0</v>
      </c>
      <c r="N316" s="31">
        <f t="shared" si="76"/>
        <v>86900089</v>
      </c>
      <c r="O316" s="36">
        <f t="shared" si="77"/>
        <v>0.62862208928015972</v>
      </c>
      <c r="P316" s="31">
        <v>50574999</v>
      </c>
      <c r="Q316" s="31">
        <v>130722500</v>
      </c>
      <c r="R316" s="31">
        <v>141622500</v>
      </c>
      <c r="S316" s="31">
        <v>77381944</v>
      </c>
      <c r="T316" s="36">
        <f t="shared" si="78"/>
        <v>0.54639583399530445</v>
      </c>
      <c r="U316" s="36">
        <f t="shared" si="79"/>
        <v>-7.8398419740947523E-2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167841596</v>
      </c>
      <c r="E317" s="32">
        <f>SUM(E311:E316)</f>
        <v>173671299</v>
      </c>
      <c r="F317" s="32">
        <f>SUM(F311:F316)</f>
        <v>11232307</v>
      </c>
      <c r="G317" s="37">
        <f t="shared" si="72"/>
        <v>6.6922069782987523E-2</v>
      </c>
      <c r="H317" s="32">
        <f>SUM(H311:H316)</f>
        <v>39687058</v>
      </c>
      <c r="I317" s="37">
        <f t="shared" si="73"/>
        <v>0.23645543742327141</v>
      </c>
      <c r="J317" s="32">
        <f>SUM(J311:J316)</f>
        <v>51267197</v>
      </c>
      <c r="K317" s="37">
        <f t="shared" si="74"/>
        <v>0.29519671526151248</v>
      </c>
      <c r="L317" s="32">
        <f>SUM(L311:L316)</f>
        <v>0</v>
      </c>
      <c r="M317" s="37">
        <f t="shared" si="75"/>
        <v>0</v>
      </c>
      <c r="N317" s="32">
        <f t="shared" si="76"/>
        <v>102186562</v>
      </c>
      <c r="O317" s="37">
        <f t="shared" si="77"/>
        <v>0.58839061254444813</v>
      </c>
      <c r="P317" s="32">
        <f>SUM(P311:P316)</f>
        <v>55462544</v>
      </c>
      <c r="Q317" s="32">
        <f>SUM(Q311:Q316)</f>
        <v>153174817</v>
      </c>
      <c r="R317" s="32">
        <f>SUM(R311:R316)</f>
        <v>167663906</v>
      </c>
      <c r="S317" s="32">
        <f>SUM(S311:S316)</f>
        <v>99340722</v>
      </c>
      <c r="T317" s="37">
        <f t="shared" si="78"/>
        <v>0.59249915124845054</v>
      </c>
      <c r="U317" s="37">
        <f t="shared" si="79"/>
        <v>-7.5642887928112357E-2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10064125</v>
      </c>
      <c r="E318" s="31">
        <v>10029125</v>
      </c>
      <c r="F318" s="31">
        <v>1624698</v>
      </c>
      <c r="G318" s="36">
        <f t="shared" si="72"/>
        <v>0.16143460062350179</v>
      </c>
      <c r="H318" s="31">
        <v>2400070</v>
      </c>
      <c r="I318" s="36">
        <f t="shared" si="73"/>
        <v>0.23847776135530907</v>
      </c>
      <c r="J318" s="31">
        <v>1992755</v>
      </c>
      <c r="K318" s="36">
        <f t="shared" si="74"/>
        <v>0.1986967955828649</v>
      </c>
      <c r="L318" s="31">
        <v>0</v>
      </c>
      <c r="M318" s="36">
        <f t="shared" si="75"/>
        <v>0</v>
      </c>
      <c r="N318" s="31">
        <f t="shared" si="76"/>
        <v>6017523</v>
      </c>
      <c r="O318" s="36">
        <f t="shared" si="77"/>
        <v>0.60000478606059848</v>
      </c>
      <c r="P318" s="31">
        <v>2686171</v>
      </c>
      <c r="Q318" s="31">
        <v>9543318</v>
      </c>
      <c r="R318" s="31">
        <v>9543318</v>
      </c>
      <c r="S318" s="31">
        <v>5788335</v>
      </c>
      <c r="T318" s="36">
        <f t="shared" si="78"/>
        <v>0.60653275936105244</v>
      </c>
      <c r="U318" s="36">
        <f t="shared" si="79"/>
        <v>-0.25814291048484994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1000300</v>
      </c>
      <c r="E319" s="31">
        <v>7990300</v>
      </c>
      <c r="F319" s="31">
        <v>63804</v>
      </c>
      <c r="G319" s="36">
        <f t="shared" si="72"/>
        <v>6.3784864540637809E-2</v>
      </c>
      <c r="H319" s="31">
        <v>487087</v>
      </c>
      <c r="I319" s="36">
        <f t="shared" si="73"/>
        <v>0.48694091772468262</v>
      </c>
      <c r="J319" s="31">
        <v>7609417</v>
      </c>
      <c r="K319" s="36">
        <f t="shared" si="74"/>
        <v>0.95233182734065058</v>
      </c>
      <c r="L319" s="31">
        <v>0</v>
      </c>
      <c r="M319" s="36">
        <f t="shared" si="75"/>
        <v>0</v>
      </c>
      <c r="N319" s="31">
        <f t="shared" si="76"/>
        <v>8160308</v>
      </c>
      <c r="O319" s="36">
        <f t="shared" si="77"/>
        <v>1.0212767981177178</v>
      </c>
      <c r="P319" s="31">
        <v>783415</v>
      </c>
      <c r="Q319" s="31">
        <v>650200</v>
      </c>
      <c r="R319" s="31">
        <v>1769618</v>
      </c>
      <c r="S319" s="31">
        <v>2729929</v>
      </c>
      <c r="T319" s="36">
        <f t="shared" si="78"/>
        <v>1.5426657052539023</v>
      </c>
      <c r="U319" s="36">
        <f t="shared" si="79"/>
        <v>8.7131367155339117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4020380</v>
      </c>
      <c r="E320" s="31">
        <v>4020380</v>
      </c>
      <c r="F320" s="31">
        <v>904719</v>
      </c>
      <c r="G320" s="36">
        <f t="shared" si="72"/>
        <v>0.22503320581636563</v>
      </c>
      <c r="H320" s="31">
        <v>1163304</v>
      </c>
      <c r="I320" s="36">
        <f t="shared" si="73"/>
        <v>0.28935175281938524</v>
      </c>
      <c r="J320" s="31">
        <v>1090720</v>
      </c>
      <c r="K320" s="36">
        <f t="shared" si="74"/>
        <v>0.27129773802476381</v>
      </c>
      <c r="L320" s="31">
        <v>0</v>
      </c>
      <c r="M320" s="36">
        <f t="shared" si="75"/>
        <v>0</v>
      </c>
      <c r="N320" s="31">
        <f t="shared" si="76"/>
        <v>3158743</v>
      </c>
      <c r="O320" s="36">
        <f t="shared" si="77"/>
        <v>0.78568269666051471</v>
      </c>
      <c r="P320" s="31">
        <v>1224540</v>
      </c>
      <c r="Q320" s="31">
        <v>4287290</v>
      </c>
      <c r="R320" s="31">
        <v>4287290</v>
      </c>
      <c r="S320" s="31">
        <v>3030948</v>
      </c>
      <c r="T320" s="36">
        <f t="shared" si="78"/>
        <v>0.706961273904961</v>
      </c>
      <c r="U320" s="36">
        <f t="shared" si="79"/>
        <v>-0.10928185277736946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3291094</v>
      </c>
      <c r="E321" s="31">
        <v>5899692</v>
      </c>
      <c r="F321" s="31">
        <v>196748</v>
      </c>
      <c r="G321" s="36">
        <f t="shared" si="72"/>
        <v>5.9781944848734191E-2</v>
      </c>
      <c r="H321" s="31">
        <v>2731239</v>
      </c>
      <c r="I321" s="36">
        <f t="shared" si="73"/>
        <v>0.82988787315099477</v>
      </c>
      <c r="J321" s="31">
        <v>252954</v>
      </c>
      <c r="K321" s="36">
        <f t="shared" si="74"/>
        <v>4.2875797584009473E-2</v>
      </c>
      <c r="L321" s="31">
        <v>0</v>
      </c>
      <c r="M321" s="36">
        <f t="shared" si="75"/>
        <v>0</v>
      </c>
      <c r="N321" s="31">
        <f t="shared" si="76"/>
        <v>3180941</v>
      </c>
      <c r="O321" s="36">
        <f t="shared" si="77"/>
        <v>0.53917068891053976</v>
      </c>
      <c r="P321" s="31">
        <v>3142187</v>
      </c>
      <c r="Q321" s="31">
        <v>5466468</v>
      </c>
      <c r="R321" s="31">
        <v>6649482</v>
      </c>
      <c r="S321" s="31">
        <v>4275500</v>
      </c>
      <c r="T321" s="36">
        <f t="shared" si="78"/>
        <v>0.64298241577313842</v>
      </c>
      <c r="U321" s="36">
        <f t="shared" si="79"/>
        <v>-0.9194974710289362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132489955</v>
      </c>
      <c r="E322" s="31">
        <v>132489955</v>
      </c>
      <c r="F322" s="31">
        <v>27381697</v>
      </c>
      <c r="G322" s="36">
        <f t="shared" si="72"/>
        <v>0.20666998490564814</v>
      </c>
      <c r="H322" s="31">
        <v>22842644</v>
      </c>
      <c r="I322" s="36">
        <f t="shared" si="73"/>
        <v>0.1724103838664599</v>
      </c>
      <c r="J322" s="31">
        <v>50599075</v>
      </c>
      <c r="K322" s="36">
        <f t="shared" si="74"/>
        <v>0.38190876432858628</v>
      </c>
      <c r="L322" s="31">
        <v>0</v>
      </c>
      <c r="M322" s="36">
        <f t="shared" si="75"/>
        <v>0</v>
      </c>
      <c r="N322" s="31">
        <f t="shared" si="76"/>
        <v>100823416</v>
      </c>
      <c r="O322" s="36">
        <f t="shared" si="77"/>
        <v>0.76098913310069427</v>
      </c>
      <c r="P322" s="31">
        <v>43918011</v>
      </c>
      <c r="Q322" s="31">
        <v>122375000</v>
      </c>
      <c r="R322" s="31">
        <v>123408128</v>
      </c>
      <c r="S322" s="31">
        <v>81680400</v>
      </c>
      <c r="T322" s="36">
        <f t="shared" si="78"/>
        <v>0.66187212563503106</v>
      </c>
      <c r="U322" s="36">
        <f t="shared" si="79"/>
        <v>0.15212583283883241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150865854</v>
      </c>
      <c r="E323" s="32">
        <f>SUM(E318:E322)</f>
        <v>160429452</v>
      </c>
      <c r="F323" s="32">
        <f>SUM(F318:F322)</f>
        <v>30171666</v>
      </c>
      <c r="G323" s="37">
        <f t="shared" si="72"/>
        <v>0.19999002557596632</v>
      </c>
      <c r="H323" s="32">
        <f>SUM(H318:H322)</f>
        <v>29624344</v>
      </c>
      <c r="I323" s="37">
        <f t="shared" si="73"/>
        <v>0.19636215362556461</v>
      </c>
      <c r="J323" s="32">
        <f>SUM(J318:J322)</f>
        <v>61544921</v>
      </c>
      <c r="K323" s="37">
        <f t="shared" si="74"/>
        <v>0.38362607509249613</v>
      </c>
      <c r="L323" s="32">
        <f>SUM(L318:L322)</f>
        <v>0</v>
      </c>
      <c r="M323" s="37">
        <f t="shared" si="75"/>
        <v>0</v>
      </c>
      <c r="N323" s="32">
        <f t="shared" si="76"/>
        <v>121340931</v>
      </c>
      <c r="O323" s="37">
        <f t="shared" si="77"/>
        <v>0.75635071670007326</v>
      </c>
      <c r="P323" s="32">
        <f>SUM(P318:P322)</f>
        <v>51754324</v>
      </c>
      <c r="Q323" s="32">
        <f>SUM(Q318:Q322)</f>
        <v>142322276</v>
      </c>
      <c r="R323" s="32">
        <f>SUM(R318:R322)</f>
        <v>145657836</v>
      </c>
      <c r="S323" s="32">
        <f>SUM(S318:S322)</f>
        <v>97505112</v>
      </c>
      <c r="T323" s="37">
        <f t="shared" si="78"/>
        <v>0.66941205964367068</v>
      </c>
      <c r="U323" s="37">
        <f t="shared" si="79"/>
        <v>0.18917447361499695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6315850</v>
      </c>
      <c r="E324" s="31">
        <v>6315850</v>
      </c>
      <c r="F324" s="31">
        <v>392204</v>
      </c>
      <c r="G324" s="36">
        <f t="shared" si="72"/>
        <v>6.2098371557272575E-2</v>
      </c>
      <c r="H324" s="31">
        <v>626392</v>
      </c>
      <c r="I324" s="36">
        <f t="shared" si="73"/>
        <v>9.9177782879580734E-2</v>
      </c>
      <c r="J324" s="31">
        <v>693106</v>
      </c>
      <c r="K324" s="36">
        <f t="shared" si="74"/>
        <v>0.10974073165132167</v>
      </c>
      <c r="L324" s="31">
        <v>0</v>
      </c>
      <c r="M324" s="36">
        <f t="shared" si="75"/>
        <v>0</v>
      </c>
      <c r="N324" s="31">
        <f t="shared" si="76"/>
        <v>1711702</v>
      </c>
      <c r="O324" s="36">
        <f t="shared" si="77"/>
        <v>0.27101688608817498</v>
      </c>
      <c r="P324" s="31">
        <v>529251</v>
      </c>
      <c r="Q324" s="31">
        <v>4603650</v>
      </c>
      <c r="R324" s="31">
        <v>4903650</v>
      </c>
      <c r="S324" s="31">
        <v>1761377</v>
      </c>
      <c r="T324" s="36">
        <f t="shared" si="78"/>
        <v>0.35919712866946052</v>
      </c>
      <c r="U324" s="36">
        <f t="shared" si="79"/>
        <v>0.30959790345223714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1123426</v>
      </c>
      <c r="E325" s="31">
        <v>1188426</v>
      </c>
      <c r="F325" s="31">
        <v>71826</v>
      </c>
      <c r="G325" s="36">
        <f t="shared" si="72"/>
        <v>6.3934785201695529E-2</v>
      </c>
      <c r="H325" s="31">
        <v>480445</v>
      </c>
      <c r="I325" s="36">
        <f t="shared" si="73"/>
        <v>0.42766056687311849</v>
      </c>
      <c r="J325" s="31">
        <v>656239</v>
      </c>
      <c r="K325" s="36">
        <f t="shared" si="74"/>
        <v>0.55219172249681514</v>
      </c>
      <c r="L325" s="31">
        <v>0</v>
      </c>
      <c r="M325" s="36">
        <f t="shared" si="75"/>
        <v>0</v>
      </c>
      <c r="N325" s="31">
        <f t="shared" si="76"/>
        <v>1208510</v>
      </c>
      <c r="O325" s="36">
        <f t="shared" si="77"/>
        <v>1.0168996639252255</v>
      </c>
      <c r="P325" s="31">
        <v>942298</v>
      </c>
      <c r="Q325" s="31">
        <v>1761113</v>
      </c>
      <c r="R325" s="31">
        <v>911113</v>
      </c>
      <c r="S325" s="31">
        <v>1349041</v>
      </c>
      <c r="T325" s="36">
        <f t="shared" si="78"/>
        <v>1.4806516864538208</v>
      </c>
      <c r="U325" s="36">
        <f t="shared" si="79"/>
        <v>-0.30357593882190137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13559884</v>
      </c>
      <c r="E326" s="31">
        <v>13178802</v>
      </c>
      <c r="F326" s="31">
        <v>1249495</v>
      </c>
      <c r="G326" s="36">
        <f t="shared" si="72"/>
        <v>9.2146437240908555E-2</v>
      </c>
      <c r="H326" s="31">
        <v>4458493</v>
      </c>
      <c r="I326" s="36">
        <f t="shared" si="73"/>
        <v>0.32880023162440031</v>
      </c>
      <c r="J326" s="31">
        <v>2808626</v>
      </c>
      <c r="K326" s="36">
        <f t="shared" si="74"/>
        <v>0.2131169434065403</v>
      </c>
      <c r="L326" s="31">
        <v>0</v>
      </c>
      <c r="M326" s="36">
        <f t="shared" si="75"/>
        <v>0</v>
      </c>
      <c r="N326" s="31">
        <f t="shared" si="76"/>
        <v>8516614</v>
      </c>
      <c r="O326" s="36">
        <f t="shared" si="77"/>
        <v>0.64623582629134269</v>
      </c>
      <c r="P326" s="31">
        <v>9629020</v>
      </c>
      <c r="Q326" s="31">
        <v>21599281</v>
      </c>
      <c r="R326" s="31">
        <v>21297209</v>
      </c>
      <c r="S326" s="31">
        <v>16029437</v>
      </c>
      <c r="T326" s="36">
        <f t="shared" si="78"/>
        <v>0.7526543501545202</v>
      </c>
      <c r="U326" s="36">
        <f t="shared" si="79"/>
        <v>-0.7083165265001008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555954007</v>
      </c>
      <c r="E327" s="31">
        <v>566967543</v>
      </c>
      <c r="F327" s="31">
        <v>96232566</v>
      </c>
      <c r="G327" s="36">
        <f t="shared" si="72"/>
        <v>0.17309447326278557</v>
      </c>
      <c r="H327" s="31">
        <v>191296841</v>
      </c>
      <c r="I327" s="36">
        <f t="shared" si="73"/>
        <v>0.34408752988806141</v>
      </c>
      <c r="J327" s="31">
        <v>96632300</v>
      </c>
      <c r="K327" s="36">
        <f t="shared" si="74"/>
        <v>0.17043709325702971</v>
      </c>
      <c r="L327" s="31">
        <v>0</v>
      </c>
      <c r="M327" s="36">
        <f t="shared" si="75"/>
        <v>0</v>
      </c>
      <c r="N327" s="31">
        <f t="shared" si="76"/>
        <v>384161707</v>
      </c>
      <c r="O327" s="36">
        <f t="shared" si="77"/>
        <v>0.67757266133310212</v>
      </c>
      <c r="P327" s="31">
        <v>145982576</v>
      </c>
      <c r="Q327" s="31">
        <v>486148909</v>
      </c>
      <c r="R327" s="31">
        <v>556118744</v>
      </c>
      <c r="S327" s="31">
        <v>396250478</v>
      </c>
      <c r="T327" s="36">
        <f t="shared" si="78"/>
        <v>0.71252854228556628</v>
      </c>
      <c r="U327" s="36">
        <f t="shared" si="79"/>
        <v>-0.33805593346975871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2918700</v>
      </c>
      <c r="E328" s="31">
        <v>3718700</v>
      </c>
      <c r="F328" s="31">
        <v>632406</v>
      </c>
      <c r="G328" s="36">
        <f t="shared" si="72"/>
        <v>0.21667386165073491</v>
      </c>
      <c r="H328" s="31">
        <v>996615</v>
      </c>
      <c r="I328" s="36">
        <f t="shared" si="73"/>
        <v>0.34145852605612087</v>
      </c>
      <c r="J328" s="31">
        <v>1466339</v>
      </c>
      <c r="K328" s="36">
        <f t="shared" si="74"/>
        <v>0.39431494877242046</v>
      </c>
      <c r="L328" s="31">
        <v>0</v>
      </c>
      <c r="M328" s="36">
        <f t="shared" si="75"/>
        <v>0</v>
      </c>
      <c r="N328" s="31">
        <f t="shared" si="76"/>
        <v>3095360</v>
      </c>
      <c r="O328" s="36">
        <f t="shared" si="77"/>
        <v>0.83237690590797864</v>
      </c>
      <c r="P328" s="31">
        <v>531002</v>
      </c>
      <c r="Q328" s="31">
        <v>3104500</v>
      </c>
      <c r="R328" s="31">
        <v>2989900</v>
      </c>
      <c r="S328" s="31">
        <v>1225495</v>
      </c>
      <c r="T328" s="36">
        <f t="shared" si="78"/>
        <v>0.4098782567978862</v>
      </c>
      <c r="U328" s="36">
        <f t="shared" si="79"/>
        <v>1.7614566423478633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180000</v>
      </c>
      <c r="E329" s="31">
        <v>140000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140000</v>
      </c>
      <c r="R329" s="31">
        <v>140000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10979019</v>
      </c>
      <c r="E330" s="31">
        <v>10241006</v>
      </c>
      <c r="F330" s="31">
        <v>2027951</v>
      </c>
      <c r="G330" s="36">
        <f t="shared" si="72"/>
        <v>0.18471149380468327</v>
      </c>
      <c r="H330" s="31">
        <v>1880002</v>
      </c>
      <c r="I330" s="36">
        <f t="shared" si="73"/>
        <v>0.17123588182149971</v>
      </c>
      <c r="J330" s="31">
        <v>3117361</v>
      </c>
      <c r="K330" s="36">
        <f t="shared" si="74"/>
        <v>0.3043998802461399</v>
      </c>
      <c r="L330" s="31">
        <v>0</v>
      </c>
      <c r="M330" s="36">
        <f t="shared" si="75"/>
        <v>0</v>
      </c>
      <c r="N330" s="31">
        <f t="shared" si="76"/>
        <v>7025314</v>
      </c>
      <c r="O330" s="36">
        <f t="shared" si="77"/>
        <v>0.68599842632647612</v>
      </c>
      <c r="P330" s="31">
        <v>1574856</v>
      </c>
      <c r="Q330" s="31">
        <v>7852055</v>
      </c>
      <c r="R330" s="31">
        <v>12704987</v>
      </c>
      <c r="S330" s="31">
        <v>4317923</v>
      </c>
      <c r="T330" s="36">
        <f t="shared" si="78"/>
        <v>0.33986048155736009</v>
      </c>
      <c r="U330" s="36">
        <f t="shared" si="79"/>
        <v>0.97945780439608443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196860000</v>
      </c>
      <c r="E331" s="31">
        <v>200520000</v>
      </c>
      <c r="F331" s="31">
        <v>44376842</v>
      </c>
      <c r="G331" s="36">
        <f t="shared" si="72"/>
        <v>0.22542335670019303</v>
      </c>
      <c r="H331" s="31">
        <v>50349848</v>
      </c>
      <c r="I331" s="36">
        <f t="shared" si="73"/>
        <v>0.25576474652036979</v>
      </c>
      <c r="J331" s="31">
        <v>54935481</v>
      </c>
      <c r="K331" s="36">
        <f t="shared" si="74"/>
        <v>0.27396509575104727</v>
      </c>
      <c r="L331" s="31">
        <v>0</v>
      </c>
      <c r="M331" s="36">
        <f t="shared" si="75"/>
        <v>0</v>
      </c>
      <c r="N331" s="31">
        <f t="shared" si="76"/>
        <v>149662171</v>
      </c>
      <c r="O331" s="36">
        <f t="shared" si="77"/>
        <v>0.74637029224017559</v>
      </c>
      <c r="P331" s="31">
        <v>58481455</v>
      </c>
      <c r="Q331" s="31">
        <v>194877708</v>
      </c>
      <c r="R331" s="31">
        <v>197230031</v>
      </c>
      <c r="S331" s="31">
        <v>157726276</v>
      </c>
      <c r="T331" s="36">
        <f t="shared" si="78"/>
        <v>0.79970720077613333</v>
      </c>
      <c r="U331" s="36">
        <f t="shared" si="79"/>
        <v>-6.0634161718445601E-2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787890886</v>
      </c>
      <c r="E332" s="32">
        <f>SUM(E324:E331)</f>
        <v>802270327</v>
      </c>
      <c r="F332" s="32">
        <f>SUM(F324:F331)</f>
        <v>144983290</v>
      </c>
      <c r="G332" s="37">
        <f t="shared" si="72"/>
        <v>0.18401442709415983</v>
      </c>
      <c r="H332" s="32">
        <f>SUM(H324:H331)</f>
        <v>250088636</v>
      </c>
      <c r="I332" s="37">
        <f t="shared" si="73"/>
        <v>0.31741531783628224</v>
      </c>
      <c r="J332" s="32">
        <f>SUM(J324:J331)</f>
        <v>160309452</v>
      </c>
      <c r="K332" s="37">
        <f t="shared" si="74"/>
        <v>0.1998197447978155</v>
      </c>
      <c r="L332" s="32">
        <f>SUM(L324:L331)</f>
        <v>0</v>
      </c>
      <c r="M332" s="37">
        <f t="shared" si="75"/>
        <v>0</v>
      </c>
      <c r="N332" s="32">
        <f t="shared" si="76"/>
        <v>555381378</v>
      </c>
      <c r="O332" s="37">
        <f t="shared" si="77"/>
        <v>0.69226214569942579</v>
      </c>
      <c r="P332" s="32">
        <f>SUM(P324:P331)</f>
        <v>217670458</v>
      </c>
      <c r="Q332" s="32">
        <f>SUM(Q324:Q331)</f>
        <v>720087216</v>
      </c>
      <c r="R332" s="32">
        <f>SUM(R324:R331)</f>
        <v>796295634</v>
      </c>
      <c r="S332" s="32">
        <f>SUM(S324:S331)</f>
        <v>578660027</v>
      </c>
      <c r="T332" s="37">
        <f t="shared" si="78"/>
        <v>0.72668994063579151</v>
      </c>
      <c r="U332" s="37">
        <f t="shared" si="79"/>
        <v>-0.26352223690364085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1303822</v>
      </c>
      <c r="E333" s="31">
        <v>1591000</v>
      </c>
      <c r="F333" s="31">
        <v>389012</v>
      </c>
      <c r="G333" s="36">
        <f t="shared" si="72"/>
        <v>0.29836281332881331</v>
      </c>
      <c r="H333" s="31">
        <v>311197</v>
      </c>
      <c r="I333" s="36">
        <f t="shared" si="73"/>
        <v>0.2386805867672121</v>
      </c>
      <c r="J333" s="31">
        <v>285135</v>
      </c>
      <c r="K333" s="36">
        <f t="shared" si="74"/>
        <v>0.17921747328724072</v>
      </c>
      <c r="L333" s="31">
        <v>0</v>
      </c>
      <c r="M333" s="36">
        <f t="shared" si="75"/>
        <v>0</v>
      </c>
      <c r="N333" s="31">
        <f t="shared" si="76"/>
        <v>985344</v>
      </c>
      <c r="O333" s="36">
        <f t="shared" si="77"/>
        <v>0.61932369578881208</v>
      </c>
      <c r="P333" s="31">
        <v>62035</v>
      </c>
      <c r="Q333" s="31">
        <v>1250204</v>
      </c>
      <c r="R333" s="31">
        <v>1265268</v>
      </c>
      <c r="S333" s="31">
        <v>568396</v>
      </c>
      <c r="T333" s="36">
        <f t="shared" si="78"/>
        <v>0.44922972840536551</v>
      </c>
      <c r="U333" s="36">
        <f t="shared" si="79"/>
        <v>3.5963568953010396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9282000</v>
      </c>
      <c r="E334" s="31">
        <v>1651600</v>
      </c>
      <c r="F334" s="31">
        <v>2619866</v>
      </c>
      <c r="G334" s="36">
        <f t="shared" si="72"/>
        <v>0.28225231631113984</v>
      </c>
      <c r="H334" s="31">
        <v>2845728</v>
      </c>
      <c r="I334" s="36">
        <f t="shared" si="73"/>
        <v>0.30658564964447316</v>
      </c>
      <c r="J334" s="31">
        <v>-4363186</v>
      </c>
      <c r="K334" s="36">
        <f t="shared" si="74"/>
        <v>-2.6417934124485347</v>
      </c>
      <c r="L334" s="31">
        <v>0</v>
      </c>
      <c r="M334" s="36">
        <f t="shared" si="75"/>
        <v>0</v>
      </c>
      <c r="N334" s="31">
        <f t="shared" si="76"/>
        <v>1102408</v>
      </c>
      <c r="O334" s="36">
        <f t="shared" si="77"/>
        <v>0.66747880842819085</v>
      </c>
      <c r="P334" s="31">
        <v>275979</v>
      </c>
      <c r="Q334" s="31">
        <v>1502850</v>
      </c>
      <c r="R334" s="31">
        <v>1547595</v>
      </c>
      <c r="S334" s="31">
        <v>1096880</v>
      </c>
      <c r="T334" s="36">
        <f t="shared" si="78"/>
        <v>0.70876424387517412</v>
      </c>
      <c r="U334" s="36">
        <f t="shared" si="79"/>
        <v>-16.809847850742266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65335000</v>
      </c>
      <c r="E336" s="31">
        <v>65335000</v>
      </c>
      <c r="F336" s="31">
        <v>15964235</v>
      </c>
      <c r="G336" s="36">
        <f t="shared" si="72"/>
        <v>0.24434430244126426</v>
      </c>
      <c r="H336" s="31">
        <v>14846654</v>
      </c>
      <c r="I336" s="36">
        <f t="shared" si="73"/>
        <v>0.22723890717073544</v>
      </c>
      <c r="J336" s="31">
        <v>17339775</v>
      </c>
      <c r="K336" s="36">
        <f t="shared" si="74"/>
        <v>0.26539794903191244</v>
      </c>
      <c r="L336" s="31">
        <v>0</v>
      </c>
      <c r="M336" s="36">
        <f t="shared" si="75"/>
        <v>0</v>
      </c>
      <c r="N336" s="31">
        <f t="shared" si="76"/>
        <v>48150664</v>
      </c>
      <c r="O336" s="36">
        <f t="shared" si="77"/>
        <v>0.73698115864391212</v>
      </c>
      <c r="P336" s="31">
        <v>18788974</v>
      </c>
      <c r="Q336" s="31">
        <v>62380000</v>
      </c>
      <c r="R336" s="31">
        <v>62220000</v>
      </c>
      <c r="S336" s="31">
        <v>48297222</v>
      </c>
      <c r="T336" s="36">
        <f t="shared" si="78"/>
        <v>0.77623307618129223</v>
      </c>
      <c r="U336" s="36">
        <f t="shared" si="79"/>
        <v>-7.7130289285620379E-2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75920822</v>
      </c>
      <c r="E337" s="32">
        <f>SUM(E333:E336)</f>
        <v>68577600</v>
      </c>
      <c r="F337" s="32">
        <f>SUM(F333:F336)</f>
        <v>18973113</v>
      </c>
      <c r="G337" s="37">
        <f t="shared" si="72"/>
        <v>0.24990658030546614</v>
      </c>
      <c r="H337" s="32">
        <f>SUM(H333:H336)</f>
        <v>18003579</v>
      </c>
      <c r="I337" s="37">
        <f t="shared" si="73"/>
        <v>0.23713624965757088</v>
      </c>
      <c r="J337" s="32">
        <f>SUM(J333:J336)</f>
        <v>13261724</v>
      </c>
      <c r="K337" s="37">
        <f t="shared" si="74"/>
        <v>0.19338273722031685</v>
      </c>
      <c r="L337" s="32">
        <f>SUM(L333:L336)</f>
        <v>0</v>
      </c>
      <c r="M337" s="37">
        <f t="shared" si="75"/>
        <v>0</v>
      </c>
      <c r="N337" s="32">
        <f t="shared" si="76"/>
        <v>50238416</v>
      </c>
      <c r="O337" s="37">
        <f t="shared" si="77"/>
        <v>0.73257763467954551</v>
      </c>
      <c r="P337" s="32">
        <f>SUM(P333:P336)</f>
        <v>19126988</v>
      </c>
      <c r="Q337" s="32">
        <f>SUM(Q333:Q336)</f>
        <v>65133054</v>
      </c>
      <c r="R337" s="32">
        <f>SUM(R333:R336)</f>
        <v>65032863</v>
      </c>
      <c r="S337" s="32">
        <f>SUM(S333:S336)</f>
        <v>49962498</v>
      </c>
      <c r="T337" s="37">
        <f t="shared" si="78"/>
        <v>0.76826539222177559</v>
      </c>
      <c r="U337" s="37">
        <f t="shared" si="79"/>
        <v>-0.30664859516825127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2347028187</v>
      </c>
      <c r="E338" s="32">
        <f>SUM(E302,E304:E309,E311:E316,E318:E322,E324:E331,E333:E336)</f>
        <v>2480687268</v>
      </c>
      <c r="F338" s="32">
        <f>SUM(F302,F304:F309,F311:F316,F318:F322,F324:F331,F333:F336)</f>
        <v>483699512</v>
      </c>
      <c r="G338" s="37">
        <f t="shared" si="72"/>
        <v>0.20609020150638693</v>
      </c>
      <c r="H338" s="32">
        <f>SUM(H302,H304:H309,H311:H316,H318:H322,H324:H331,H333:H336)</f>
        <v>657944995</v>
      </c>
      <c r="I338" s="37">
        <f t="shared" si="73"/>
        <v>0.28033110068481676</v>
      </c>
      <c r="J338" s="32">
        <f>SUM(J302,J304:J309,J311:J316,J318:J322,J324:J331,J333:J336)</f>
        <v>587438303</v>
      </c>
      <c r="K338" s="37">
        <f t="shared" si="74"/>
        <v>0.23680465916754162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1729082810</v>
      </c>
      <c r="O338" s="37">
        <f t="shared" si="77"/>
        <v>0.69701765002971749</v>
      </c>
      <c r="P338" s="32">
        <f>SUM(P302,P304:P309,P311:P316,P318:P322,P324:P331,P333:P336)</f>
        <v>779549122</v>
      </c>
      <c r="Q338" s="32">
        <f>SUM(Q302,Q304:Q309,Q311:Q316,Q318:Q322,Q324:Q331,Q333:Q336)</f>
        <v>2331123923</v>
      </c>
      <c r="R338" s="32">
        <f>SUM(R302,R304:R309,R311:R316,R318:R322,R324:R331,R333:R336)</f>
        <v>2521395436</v>
      </c>
      <c r="S338" s="32">
        <f>SUM(S302,S304:S309,S311:S316,S318:S322,S324:S331,S333:S336)</f>
        <v>1771918189</v>
      </c>
      <c r="T338" s="37">
        <f t="shared" si="78"/>
        <v>0.7027529929264138</v>
      </c>
      <c r="U338" s="37">
        <f t="shared" si="79"/>
        <v>-0.24643837518169898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8034582796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8105992603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1333422831</v>
      </c>
      <c r="G339" s="39">
        <f t="shared" si="72"/>
        <v>0.16596043190492002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1647641259</v>
      </c>
      <c r="I339" s="39">
        <f t="shared" si="73"/>
        <v>0.20506867634997486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1775621698</v>
      </c>
      <c r="K339" s="39">
        <f t="shared" si="74"/>
        <v>0.21905049572125793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4756685788</v>
      </c>
      <c r="O339" s="39">
        <f t="shared" si="77"/>
        <v>0.58681102006428765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1429776045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7524465339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7880183157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4105035398</v>
      </c>
      <c r="T339" s="39">
        <f t="shared" si="78"/>
        <v>0.520931470273439</v>
      </c>
      <c r="U339" s="39">
        <f t="shared" si="79"/>
        <v>0.24188798952775858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=0),0,(($J8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1858910</v>
      </c>
      <c r="E9" s="31">
        <v>2089390</v>
      </c>
      <c r="F9" s="31">
        <v>244322</v>
      </c>
      <c r="G9" s="36">
        <f>IF(($D9       =0),0,($F9       /$D9       ))</f>
        <v>0.13143293650580179</v>
      </c>
      <c r="H9" s="31">
        <v>206449</v>
      </c>
      <c r="I9" s="36">
        <f>IF(($D9       =0),0,($H9       /$D9       ))</f>
        <v>0.11105916908295722</v>
      </c>
      <c r="J9" s="31">
        <v>156195</v>
      </c>
      <c r="K9" s="36">
        <f>IF(($E9       =0),0,($J9       /$E9       ))</f>
        <v>7.4756268575995863E-2</v>
      </c>
      <c r="L9" s="31">
        <v>0</v>
      </c>
      <c r="M9" s="36">
        <f>IF(($E9       =0),0,($L9       /$E9       ))</f>
        <v>0</v>
      </c>
      <c r="N9" s="31">
        <f>$F9       +$H9       +$J9</f>
        <v>606966</v>
      </c>
      <c r="O9" s="36">
        <f>IF(($E9       =0),0,($N9       /$E9       ))</f>
        <v>0.29049914089758255</v>
      </c>
      <c r="P9" s="31">
        <v>167231</v>
      </c>
      <c r="Q9" s="31">
        <v>1800380</v>
      </c>
      <c r="R9" s="31">
        <v>1803530</v>
      </c>
      <c r="S9" s="31">
        <v>825315</v>
      </c>
      <c r="T9" s="36">
        <f>IF(($R9       =0),0,($S9       /$R9       ))</f>
        <v>0.4576109074980732</v>
      </c>
      <c r="U9" s="36">
        <f>IF(($P9       =0),0,(($J9       /$P9       )-1))</f>
        <v>-6.599254922831288E-2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1858910</v>
      </c>
      <c r="E10" s="32">
        <f>SUM(E8:E9)</f>
        <v>2089390</v>
      </c>
      <c r="F10" s="32">
        <f>SUM(F8:F9)</f>
        <v>244322</v>
      </c>
      <c r="G10" s="37">
        <f t="shared" ref="G10:G54" si="0">IF(($D10      =0),0,($F10      /$D10      ))</f>
        <v>0.13143293650580179</v>
      </c>
      <c r="H10" s="32">
        <f>SUM(H8:H9)</f>
        <v>206449</v>
      </c>
      <c r="I10" s="37">
        <f t="shared" ref="I10:I54" si="1">IF(($D10      =0),0,($H10      /$D10      ))</f>
        <v>0.11105916908295722</v>
      </c>
      <c r="J10" s="32">
        <f>SUM(J8:J9)</f>
        <v>156195</v>
      </c>
      <c r="K10" s="37">
        <f t="shared" ref="K10:K54" si="2">IF(($E10      =0),0,($J10      /$E10      ))</f>
        <v>7.4756268575995863E-2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606966</v>
      </c>
      <c r="O10" s="37">
        <f t="shared" ref="O10:O54" si="5">IF(($E10      =0),0,($N10      /$E10      ))</f>
        <v>0.29049914089758255</v>
      </c>
      <c r="P10" s="32">
        <f>SUM(P8:P9)</f>
        <v>167231</v>
      </c>
      <c r="Q10" s="32">
        <f>SUM(Q8:Q9)</f>
        <v>1800380</v>
      </c>
      <c r="R10" s="32">
        <f>SUM(R8:R9)</f>
        <v>1803530</v>
      </c>
      <c r="S10" s="32">
        <f>SUM(S8:S9)</f>
        <v>825315</v>
      </c>
      <c r="T10" s="37">
        <f t="shared" ref="T10:T54" si="6">IF(($R10      =0),0,($S10      /$R10      ))</f>
        <v>0.4576109074980732</v>
      </c>
      <c r="U10" s="37">
        <f t="shared" ref="U10:U54" si="7">IF(($P10      =0),0,(($J10      /$P10      )-1))</f>
        <v>-6.599254922831288E-2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2332000</v>
      </c>
      <c r="E11" s="31">
        <v>2332000</v>
      </c>
      <c r="F11" s="31">
        <v>2332000</v>
      </c>
      <c r="G11" s="36">
        <f t="shared" si="0"/>
        <v>1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2332000</v>
      </c>
      <c r="O11" s="36">
        <f t="shared" si="5"/>
        <v>1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1848548</v>
      </c>
      <c r="E14" s="31">
        <v>1848548</v>
      </c>
      <c r="F14" s="31">
        <v>217375</v>
      </c>
      <c r="G14" s="36">
        <f t="shared" si="0"/>
        <v>0.11759229405998654</v>
      </c>
      <c r="H14" s="31">
        <v>693477</v>
      </c>
      <c r="I14" s="36">
        <f t="shared" si="1"/>
        <v>0.37514687203145386</v>
      </c>
      <c r="J14" s="31">
        <v>17693</v>
      </c>
      <c r="K14" s="36">
        <f t="shared" si="2"/>
        <v>9.5712959576922003E-3</v>
      </c>
      <c r="L14" s="31">
        <v>0</v>
      </c>
      <c r="M14" s="36">
        <f t="shared" si="3"/>
        <v>0</v>
      </c>
      <c r="N14" s="31">
        <f t="shared" si="4"/>
        <v>928545</v>
      </c>
      <c r="O14" s="36">
        <f t="shared" si="5"/>
        <v>0.50231046204913266</v>
      </c>
      <c r="P14" s="31">
        <v>70477</v>
      </c>
      <c r="Q14" s="31">
        <v>1818214</v>
      </c>
      <c r="R14" s="31">
        <v>1818214</v>
      </c>
      <c r="S14" s="31">
        <v>1190437</v>
      </c>
      <c r="T14" s="36">
        <f t="shared" si="6"/>
        <v>0.65472876130092494</v>
      </c>
      <c r="U14" s="36">
        <f t="shared" si="7"/>
        <v>-0.74895355931722407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25911984</v>
      </c>
      <c r="E16" s="31">
        <v>18754884</v>
      </c>
      <c r="F16" s="31">
        <v>8336222</v>
      </c>
      <c r="G16" s="36">
        <f t="shared" si="0"/>
        <v>0.32171299580919777</v>
      </c>
      <c r="H16" s="31">
        <v>4027037</v>
      </c>
      <c r="I16" s="36">
        <f t="shared" si="1"/>
        <v>0.15541214443479126</v>
      </c>
      <c r="J16" s="31">
        <v>3342424</v>
      </c>
      <c r="K16" s="36">
        <f t="shared" si="2"/>
        <v>0.17821619157975063</v>
      </c>
      <c r="L16" s="31">
        <v>0</v>
      </c>
      <c r="M16" s="36">
        <f t="shared" si="3"/>
        <v>0</v>
      </c>
      <c r="N16" s="31">
        <f t="shared" si="4"/>
        <v>15705683</v>
      </c>
      <c r="O16" s="36">
        <f t="shared" si="5"/>
        <v>0.83741829594893791</v>
      </c>
      <c r="P16" s="31">
        <v>8267854</v>
      </c>
      <c r="Q16" s="31">
        <v>22439499</v>
      </c>
      <c r="R16" s="31">
        <v>27738642</v>
      </c>
      <c r="S16" s="31">
        <v>19433648</v>
      </c>
      <c r="T16" s="36">
        <f t="shared" si="6"/>
        <v>0.70059839266824964</v>
      </c>
      <c r="U16" s="36">
        <f t="shared" si="7"/>
        <v>-0.59573258066724444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30092532</v>
      </c>
      <c r="E19" s="32">
        <f>SUM(E11:E18)</f>
        <v>22935432</v>
      </c>
      <c r="F19" s="32">
        <f>SUM(F11:F18)</f>
        <v>10885597</v>
      </c>
      <c r="G19" s="37">
        <f t="shared" si="0"/>
        <v>0.36173749021850338</v>
      </c>
      <c r="H19" s="32">
        <f>SUM(H11:H18)</f>
        <v>4720514</v>
      </c>
      <c r="I19" s="37">
        <f t="shared" si="1"/>
        <v>0.15686662724160266</v>
      </c>
      <c r="J19" s="32">
        <f>SUM(J11:J18)</f>
        <v>3360117</v>
      </c>
      <c r="K19" s="37">
        <f t="shared" si="2"/>
        <v>0.14650332289359103</v>
      </c>
      <c r="L19" s="32">
        <f>SUM(L11:L18)</f>
        <v>0</v>
      </c>
      <c r="M19" s="37">
        <f t="shared" si="3"/>
        <v>0</v>
      </c>
      <c r="N19" s="32">
        <f t="shared" si="4"/>
        <v>18966228</v>
      </c>
      <c r="O19" s="37">
        <f t="shared" si="5"/>
        <v>0.82694008118094309</v>
      </c>
      <c r="P19" s="32">
        <f>SUM(P11:P18)</f>
        <v>8338331</v>
      </c>
      <c r="Q19" s="32">
        <f>SUM(Q11:Q18)</f>
        <v>24257713</v>
      </c>
      <c r="R19" s="32">
        <f>SUM(R11:R18)</f>
        <v>29556856</v>
      </c>
      <c r="S19" s="32">
        <f>SUM(S11:S18)</f>
        <v>20624085</v>
      </c>
      <c r="T19" s="37">
        <f t="shared" si="6"/>
        <v>0.69777668504390322</v>
      </c>
      <c r="U19" s="37">
        <f t="shared" si="7"/>
        <v>-0.59702763058938291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345507</v>
      </c>
      <c r="E23" s="31">
        <v>138203</v>
      </c>
      <c r="F23" s="31">
        <v>16341</v>
      </c>
      <c r="G23" s="36">
        <f t="shared" si="0"/>
        <v>4.7295713256171365E-2</v>
      </c>
      <c r="H23" s="31">
        <v>16341</v>
      </c>
      <c r="I23" s="36">
        <f t="shared" si="1"/>
        <v>4.7295713256171365E-2</v>
      </c>
      <c r="J23" s="31">
        <v>194001</v>
      </c>
      <c r="K23" s="36">
        <f t="shared" si="2"/>
        <v>1.4037394267852361</v>
      </c>
      <c r="L23" s="31">
        <v>0</v>
      </c>
      <c r="M23" s="36">
        <f t="shared" si="3"/>
        <v>0</v>
      </c>
      <c r="N23" s="31">
        <f t="shared" si="4"/>
        <v>226683</v>
      </c>
      <c r="O23" s="36">
        <f t="shared" si="5"/>
        <v>1.6402176508469426</v>
      </c>
      <c r="P23" s="31">
        <v>15417</v>
      </c>
      <c r="Q23" s="31">
        <v>211653</v>
      </c>
      <c r="R23" s="31">
        <v>328264</v>
      </c>
      <c r="S23" s="31">
        <v>126901</v>
      </c>
      <c r="T23" s="36">
        <f t="shared" si="6"/>
        <v>0.38658214120342166</v>
      </c>
      <c r="U23" s="36">
        <f t="shared" si="7"/>
        <v>11.583576571317376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345507</v>
      </c>
      <c r="E27" s="32">
        <f>SUM(E20:E26)</f>
        <v>138203</v>
      </c>
      <c r="F27" s="32">
        <f>SUM(F20:F26)</f>
        <v>16341</v>
      </c>
      <c r="G27" s="37">
        <f t="shared" si="0"/>
        <v>4.7295713256171365E-2</v>
      </c>
      <c r="H27" s="32">
        <f>SUM(H20:H26)</f>
        <v>16341</v>
      </c>
      <c r="I27" s="37">
        <f t="shared" si="1"/>
        <v>4.7295713256171365E-2</v>
      </c>
      <c r="J27" s="32">
        <f>SUM(J20:J26)</f>
        <v>194001</v>
      </c>
      <c r="K27" s="37">
        <f t="shared" si="2"/>
        <v>1.4037394267852361</v>
      </c>
      <c r="L27" s="32">
        <f>SUM(L20:L26)</f>
        <v>0</v>
      </c>
      <c r="M27" s="37">
        <f t="shared" si="3"/>
        <v>0</v>
      </c>
      <c r="N27" s="32">
        <f t="shared" si="4"/>
        <v>226683</v>
      </c>
      <c r="O27" s="37">
        <f t="shared" si="5"/>
        <v>1.6402176508469426</v>
      </c>
      <c r="P27" s="32">
        <f>SUM(P20:P26)</f>
        <v>15417</v>
      </c>
      <c r="Q27" s="32">
        <f>SUM(Q20:Q26)</f>
        <v>211653</v>
      </c>
      <c r="R27" s="32">
        <f>SUM(R20:R26)</f>
        <v>328264</v>
      </c>
      <c r="S27" s="32">
        <f>SUM(S20:S26)</f>
        <v>126901</v>
      </c>
      <c r="T27" s="37">
        <f t="shared" si="6"/>
        <v>0.38658214120342166</v>
      </c>
      <c r="U27" s="37">
        <f t="shared" si="7"/>
        <v>11.583576571317376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45482</v>
      </c>
      <c r="E33" s="31">
        <v>45482</v>
      </c>
      <c r="F33" s="31">
        <v>5165</v>
      </c>
      <c r="G33" s="36">
        <f t="shared" si="0"/>
        <v>0.11356140890901895</v>
      </c>
      <c r="H33" s="31">
        <v>28363</v>
      </c>
      <c r="I33" s="36">
        <f t="shared" si="1"/>
        <v>0.62360933995866497</v>
      </c>
      <c r="J33" s="31">
        <v>7019</v>
      </c>
      <c r="K33" s="36">
        <f t="shared" si="2"/>
        <v>0.15432478782815179</v>
      </c>
      <c r="L33" s="31">
        <v>0</v>
      </c>
      <c r="M33" s="36">
        <f t="shared" si="3"/>
        <v>0</v>
      </c>
      <c r="N33" s="31">
        <f t="shared" si="4"/>
        <v>40547</v>
      </c>
      <c r="O33" s="36">
        <f t="shared" si="5"/>
        <v>0.8914955366958357</v>
      </c>
      <c r="P33" s="31">
        <v>401909</v>
      </c>
      <c r="Q33" s="31">
        <v>45482</v>
      </c>
      <c r="R33" s="31">
        <v>45482</v>
      </c>
      <c r="S33" s="31">
        <v>416348</v>
      </c>
      <c r="T33" s="36">
        <f t="shared" si="6"/>
        <v>9.1541269073479619</v>
      </c>
      <c r="U33" s="36">
        <f t="shared" si="7"/>
        <v>-0.98253584766700919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1400239</v>
      </c>
      <c r="E34" s="31">
        <v>903481</v>
      </c>
      <c r="F34" s="31">
        <v>251825</v>
      </c>
      <c r="G34" s="36">
        <f t="shared" si="0"/>
        <v>0.17984429800912557</v>
      </c>
      <c r="H34" s="31">
        <v>125700</v>
      </c>
      <c r="I34" s="36">
        <f t="shared" si="1"/>
        <v>8.977038919784408E-2</v>
      </c>
      <c r="J34" s="31">
        <v>109706</v>
      </c>
      <c r="K34" s="36">
        <f t="shared" si="2"/>
        <v>0.12142590713031043</v>
      </c>
      <c r="L34" s="31">
        <v>0</v>
      </c>
      <c r="M34" s="36">
        <f t="shared" si="3"/>
        <v>0</v>
      </c>
      <c r="N34" s="31">
        <f t="shared" si="4"/>
        <v>487231</v>
      </c>
      <c r="O34" s="36">
        <f t="shared" si="5"/>
        <v>0.53928195501620957</v>
      </c>
      <c r="P34" s="31">
        <v>1026076</v>
      </c>
      <c r="Q34" s="31">
        <v>2898339</v>
      </c>
      <c r="R34" s="31">
        <v>1917353</v>
      </c>
      <c r="S34" s="31">
        <v>1541974</v>
      </c>
      <c r="T34" s="36">
        <f t="shared" si="6"/>
        <v>0.80422019315170445</v>
      </c>
      <c r="U34" s="36">
        <f t="shared" si="7"/>
        <v>-0.89308199392637588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1445721</v>
      </c>
      <c r="E35" s="32">
        <f>SUM(E28:E34)</f>
        <v>948963</v>
      </c>
      <c r="F35" s="32">
        <f>SUM(F28:F34)</f>
        <v>256990</v>
      </c>
      <c r="G35" s="37">
        <f t="shared" si="0"/>
        <v>0.17775905586209234</v>
      </c>
      <c r="H35" s="32">
        <f>SUM(H28:H34)</f>
        <v>154063</v>
      </c>
      <c r="I35" s="37">
        <f t="shared" si="1"/>
        <v>0.1065648212898616</v>
      </c>
      <c r="J35" s="32">
        <f>SUM(J28:J34)</f>
        <v>116725</v>
      </c>
      <c r="K35" s="37">
        <f t="shared" si="2"/>
        <v>0.12300268819753774</v>
      </c>
      <c r="L35" s="32">
        <f>SUM(L28:L34)</f>
        <v>0</v>
      </c>
      <c r="M35" s="37">
        <f t="shared" si="3"/>
        <v>0</v>
      </c>
      <c r="N35" s="32">
        <f t="shared" si="4"/>
        <v>527778</v>
      </c>
      <c r="O35" s="37">
        <f t="shared" si="5"/>
        <v>0.55616288517044399</v>
      </c>
      <c r="P35" s="32">
        <f>SUM(P28:P34)</f>
        <v>1427985</v>
      </c>
      <c r="Q35" s="32">
        <f>SUM(Q28:Q34)</f>
        <v>2943821</v>
      </c>
      <c r="R35" s="32">
        <f>SUM(R28:R34)</f>
        <v>1962835</v>
      </c>
      <c r="S35" s="32">
        <f>SUM(S28:S34)</f>
        <v>1958322</v>
      </c>
      <c r="T35" s="37">
        <f t="shared" si="6"/>
        <v>0.99770077464483775</v>
      </c>
      <c r="U35" s="37">
        <f t="shared" si="7"/>
        <v>-0.91825894529704444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</v>
      </c>
      <c r="E39" s="31">
        <v>1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</v>
      </c>
      <c r="E40" s="32">
        <f>SUM(E36:E39)</f>
        <v>1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8601048</v>
      </c>
      <c r="E46" s="31">
        <v>8601048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9186643</v>
      </c>
      <c r="R46" s="31">
        <v>8961643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8601048</v>
      </c>
      <c r="E47" s="32">
        <f>SUM(E41:E46)</f>
        <v>8601048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9186643</v>
      </c>
      <c r="R47" s="32">
        <f>SUM(R41:R46)</f>
        <v>8961643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42343719</v>
      </c>
      <c r="E54" s="32">
        <f>SUM(E8:E9,E11:E18,E20:E26,E28:E34,E36:E39,E41:E46,E48:E52)</f>
        <v>34713037</v>
      </c>
      <c r="F54" s="32">
        <f>SUM(F8:F9,F11:F18,F20:F26,F28:F34,F36:F39,F41:F46,F48:F52)</f>
        <v>11403250</v>
      </c>
      <c r="G54" s="37">
        <f t="shared" si="0"/>
        <v>0.26930204217536963</v>
      </c>
      <c r="H54" s="32">
        <f>SUM(H8:H9,H11:H18,H20:H26,H28:H34,H36:H39,H41:H46,H48:H52)</f>
        <v>5097367</v>
      </c>
      <c r="I54" s="37">
        <f t="shared" si="1"/>
        <v>0.12038071100934709</v>
      </c>
      <c r="J54" s="32">
        <f>SUM(J8:J9,J11:J18,J20:J26,J28:J34,J36:J39,J41:J46,J48:J52)</f>
        <v>3827038</v>
      </c>
      <c r="K54" s="37">
        <f t="shared" si="2"/>
        <v>0.11024785875116602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20327655</v>
      </c>
      <c r="O54" s="37">
        <f t="shared" si="5"/>
        <v>0.58559137306251829</v>
      </c>
      <c r="P54" s="32">
        <f>SUM(P8:P9,P11:P18,P20:P26,P28:P34,P36:P39,P41:P46,P48:P52)</f>
        <v>9948964</v>
      </c>
      <c r="Q54" s="32">
        <f>SUM(Q8:Q9,Q11:Q18,Q20:Q26,Q28:Q34,Q36:Q39,Q41:Q46,Q48:Q52)</f>
        <v>38400210</v>
      </c>
      <c r="R54" s="32">
        <f>SUM(R8:R9,R11:R18,R20:R26,R28:R34,R36:R39,R41:R46,R48:R52)</f>
        <v>42613128</v>
      </c>
      <c r="S54" s="32">
        <f>SUM(S8:S9,S11:S18,S20:S26,S28:S34,S36:S39,S41:S46,S48:S52)</f>
        <v>23534623</v>
      </c>
      <c r="T54" s="37">
        <f t="shared" si="6"/>
        <v>0.55228574161464983</v>
      </c>
      <c r="U54" s="37">
        <f t="shared" si="7"/>
        <v>-0.61533301356804593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1208999</v>
      </c>
      <c r="E57" s="31">
        <v>1208999</v>
      </c>
      <c r="F57" s="31">
        <v>111774</v>
      </c>
      <c r="G57" s="36">
        <f t="shared" ref="G57:G85" si="8">IF(($D57      =0),0,($F57      /$D57      ))</f>
        <v>9.2451689372778631E-2</v>
      </c>
      <c r="H57" s="31">
        <v>180339</v>
      </c>
      <c r="I57" s="36">
        <f t="shared" ref="I57:I85" si="9">IF(($D57      =0),0,($H57      /$D57      ))</f>
        <v>0.14916389509007039</v>
      </c>
      <c r="J57" s="31">
        <v>128354</v>
      </c>
      <c r="K57" s="36">
        <f t="shared" ref="K57:K85" si="10">IF(($E57      =0),0,($J57      /$E57      ))</f>
        <v>0.10616551378454407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420467</v>
      </c>
      <c r="O57" s="36">
        <f t="shared" ref="O57:O85" si="13">IF(($E57      =0),0,($N57      /$E57      ))</f>
        <v>0.34778109824739312</v>
      </c>
      <c r="P57" s="31">
        <v>73394</v>
      </c>
      <c r="Q57" s="31">
        <v>464359</v>
      </c>
      <c r="R57" s="31">
        <v>464359</v>
      </c>
      <c r="S57" s="31">
        <v>203814</v>
      </c>
      <c r="T57" s="36">
        <f t="shared" ref="T57:T85" si="14">IF(($R57      =0),0,($S57      /$R57      ))</f>
        <v>0.43891471899973944</v>
      </c>
      <c r="U57" s="36">
        <f t="shared" ref="U57:U85" si="15">IF(($P57      =0),0,(($J57      /$P57      )-1))</f>
        <v>0.7488350546366187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1208999</v>
      </c>
      <c r="E58" s="32">
        <f>E57</f>
        <v>1208999</v>
      </c>
      <c r="F58" s="32">
        <f>F57</f>
        <v>111774</v>
      </c>
      <c r="G58" s="37">
        <f t="shared" si="8"/>
        <v>9.2451689372778631E-2</v>
      </c>
      <c r="H58" s="32">
        <f>H57</f>
        <v>180339</v>
      </c>
      <c r="I58" s="37">
        <f t="shared" si="9"/>
        <v>0.14916389509007039</v>
      </c>
      <c r="J58" s="32">
        <f>J57</f>
        <v>128354</v>
      </c>
      <c r="K58" s="37">
        <f t="shared" si="10"/>
        <v>0.10616551378454407</v>
      </c>
      <c r="L58" s="32">
        <f>L57</f>
        <v>0</v>
      </c>
      <c r="M58" s="37">
        <f t="shared" si="11"/>
        <v>0</v>
      </c>
      <c r="N58" s="32">
        <f t="shared" si="12"/>
        <v>420467</v>
      </c>
      <c r="O58" s="37">
        <f t="shared" si="13"/>
        <v>0.34778109824739312</v>
      </c>
      <c r="P58" s="32">
        <f>P57</f>
        <v>73394</v>
      </c>
      <c r="Q58" s="32">
        <f>Q57</f>
        <v>464359</v>
      </c>
      <c r="R58" s="32">
        <f>R57</f>
        <v>464359</v>
      </c>
      <c r="S58" s="32">
        <f>S57</f>
        <v>203814</v>
      </c>
      <c r="T58" s="37">
        <f t="shared" si="14"/>
        <v>0.43891471899973944</v>
      </c>
      <c r="U58" s="37">
        <f t="shared" si="15"/>
        <v>0.7488350546366187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2411274</v>
      </c>
      <c r="E72" s="31">
        <v>2411274</v>
      </c>
      <c r="F72" s="31">
        <v>1147593</v>
      </c>
      <c r="G72" s="36">
        <f t="shared" si="8"/>
        <v>0.47592807785427954</v>
      </c>
      <c r="H72" s="31">
        <v>485744</v>
      </c>
      <c r="I72" s="36">
        <f t="shared" si="9"/>
        <v>0.20144703588227633</v>
      </c>
      <c r="J72" s="31">
        <v>535371</v>
      </c>
      <c r="K72" s="36">
        <f t="shared" si="10"/>
        <v>0.22202827219138099</v>
      </c>
      <c r="L72" s="31">
        <v>0</v>
      </c>
      <c r="M72" s="36">
        <f t="shared" si="11"/>
        <v>0</v>
      </c>
      <c r="N72" s="31">
        <f t="shared" si="12"/>
        <v>2168708</v>
      </c>
      <c r="O72" s="36">
        <f t="shared" si="13"/>
        <v>0.89940338592793689</v>
      </c>
      <c r="P72" s="31">
        <v>328033</v>
      </c>
      <c r="Q72" s="31">
        <v>2192067</v>
      </c>
      <c r="R72" s="31">
        <v>2192067</v>
      </c>
      <c r="S72" s="31">
        <v>1470017</v>
      </c>
      <c r="T72" s="36">
        <f t="shared" si="14"/>
        <v>0.67060769584141355</v>
      </c>
      <c r="U72" s="36">
        <f t="shared" si="15"/>
        <v>0.63206445692963809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2411274</v>
      </c>
      <c r="E78" s="32">
        <f>SUM(E71:E77)</f>
        <v>2411274</v>
      </c>
      <c r="F78" s="32">
        <f>SUM(F71:F77)</f>
        <v>1147593</v>
      </c>
      <c r="G78" s="37">
        <f t="shared" si="8"/>
        <v>0.47592807785427954</v>
      </c>
      <c r="H78" s="32">
        <f>SUM(H71:H77)</f>
        <v>485744</v>
      </c>
      <c r="I78" s="37">
        <f t="shared" si="9"/>
        <v>0.20144703588227633</v>
      </c>
      <c r="J78" s="32">
        <f>SUM(J71:J77)</f>
        <v>535371</v>
      </c>
      <c r="K78" s="37">
        <f t="shared" si="10"/>
        <v>0.22202827219138099</v>
      </c>
      <c r="L78" s="32">
        <f>SUM(L71:L77)</f>
        <v>0</v>
      </c>
      <c r="M78" s="37">
        <f t="shared" si="11"/>
        <v>0</v>
      </c>
      <c r="N78" s="32">
        <f t="shared" si="12"/>
        <v>2168708</v>
      </c>
      <c r="O78" s="37">
        <f t="shared" si="13"/>
        <v>0.89940338592793689</v>
      </c>
      <c r="P78" s="32">
        <f>SUM(P71:P77)</f>
        <v>328033</v>
      </c>
      <c r="Q78" s="32">
        <f>SUM(Q71:Q77)</f>
        <v>2192067</v>
      </c>
      <c r="R78" s="32">
        <f>SUM(R71:R77)</f>
        <v>2192067</v>
      </c>
      <c r="S78" s="32">
        <f>SUM(S71:S77)</f>
        <v>1470017</v>
      </c>
      <c r="T78" s="37">
        <f t="shared" si="14"/>
        <v>0.67060769584141355</v>
      </c>
      <c r="U78" s="37">
        <f t="shared" si="15"/>
        <v>0.63206445692963809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110460</v>
      </c>
      <c r="E79" s="31">
        <v>110460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105300</v>
      </c>
      <c r="R79" s="31">
        <v>105300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22447168</v>
      </c>
      <c r="E82" s="31">
        <v>23222731</v>
      </c>
      <c r="F82" s="31">
        <v>12651807</v>
      </c>
      <c r="G82" s="36">
        <f t="shared" si="8"/>
        <v>0.56362597722795138</v>
      </c>
      <c r="H82" s="31">
        <v>10025628</v>
      </c>
      <c r="I82" s="36">
        <f t="shared" si="9"/>
        <v>0.44663219877001858</v>
      </c>
      <c r="J82" s="31">
        <v>9463401</v>
      </c>
      <c r="K82" s="36">
        <f t="shared" si="10"/>
        <v>0.40750594751323604</v>
      </c>
      <c r="L82" s="31">
        <v>0</v>
      </c>
      <c r="M82" s="36">
        <f t="shared" si="11"/>
        <v>0</v>
      </c>
      <c r="N82" s="31">
        <f t="shared" si="12"/>
        <v>32140836</v>
      </c>
      <c r="O82" s="36">
        <f t="shared" si="13"/>
        <v>1.384024816030466</v>
      </c>
      <c r="P82" s="31">
        <v>8911970</v>
      </c>
      <c r="Q82" s="31">
        <v>15804900</v>
      </c>
      <c r="R82" s="31">
        <v>21204688</v>
      </c>
      <c r="S82" s="31">
        <v>25632564</v>
      </c>
      <c r="T82" s="36">
        <f t="shared" si="14"/>
        <v>1.2088158995784328</v>
      </c>
      <c r="U82" s="36">
        <f t="shared" si="15"/>
        <v>6.1875320495917263E-2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2388500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2388500</v>
      </c>
      <c r="K83" s="36">
        <f t="shared" si="10"/>
        <v>1</v>
      </c>
      <c r="L83" s="31">
        <v>0</v>
      </c>
      <c r="M83" s="36">
        <f t="shared" si="11"/>
        <v>0</v>
      </c>
      <c r="N83" s="31">
        <f t="shared" si="12"/>
        <v>2388500</v>
      </c>
      <c r="O83" s="36">
        <f t="shared" si="13"/>
        <v>1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22557628</v>
      </c>
      <c r="E84" s="32">
        <f>SUM(E79:E83)</f>
        <v>25721691</v>
      </c>
      <c r="F84" s="32">
        <f>SUM(F79:F83)</f>
        <v>12651807</v>
      </c>
      <c r="G84" s="37">
        <f t="shared" si="8"/>
        <v>0.56086601835973182</v>
      </c>
      <c r="H84" s="32">
        <f>SUM(H79:H83)</f>
        <v>10025628</v>
      </c>
      <c r="I84" s="37">
        <f t="shared" si="9"/>
        <v>0.44444513403625596</v>
      </c>
      <c r="J84" s="32">
        <f>SUM(J79:J83)</f>
        <v>11851901</v>
      </c>
      <c r="K84" s="37">
        <f t="shared" si="10"/>
        <v>0.46077456571576109</v>
      </c>
      <c r="L84" s="32">
        <f>SUM(L79:L83)</f>
        <v>0</v>
      </c>
      <c r="M84" s="37">
        <f t="shared" si="11"/>
        <v>0</v>
      </c>
      <c r="N84" s="32">
        <f t="shared" si="12"/>
        <v>34529336</v>
      </c>
      <c r="O84" s="37">
        <f t="shared" si="13"/>
        <v>1.34242091626091</v>
      </c>
      <c r="P84" s="32">
        <f>SUM(P79:P83)</f>
        <v>8911970</v>
      </c>
      <c r="Q84" s="32">
        <f>SUM(Q79:Q83)</f>
        <v>15910200</v>
      </c>
      <c r="R84" s="32">
        <f>SUM(R79:R83)</f>
        <v>21309988</v>
      </c>
      <c r="S84" s="32">
        <f>SUM(S79:S83)</f>
        <v>25632564</v>
      </c>
      <c r="T84" s="37">
        <f t="shared" si="14"/>
        <v>1.2028427233276715</v>
      </c>
      <c r="U84" s="37">
        <f t="shared" si="15"/>
        <v>0.32988564817879773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26177901</v>
      </c>
      <c r="E85" s="32">
        <f>SUM(E57,E59:E62,E64:E69,E71:E77,E79:E83)</f>
        <v>29341964</v>
      </c>
      <c r="F85" s="32">
        <f>SUM(F57,F59:F62,F64:F69,F71:F77,F79:F83)</f>
        <v>13911174</v>
      </c>
      <c r="G85" s="37">
        <f t="shared" si="8"/>
        <v>0.53140906904644492</v>
      </c>
      <c r="H85" s="32">
        <f>SUM(H57,H59:H62,H64:H69,H71:H77,H79:H83)</f>
        <v>10691711</v>
      </c>
      <c r="I85" s="37">
        <f t="shared" si="9"/>
        <v>0.40842506815195001</v>
      </c>
      <c r="J85" s="32">
        <f>SUM(J57,J59:J62,J64:J69,J71:J77,J79:J83)</f>
        <v>12515626</v>
      </c>
      <c r="K85" s="37">
        <f t="shared" si="10"/>
        <v>0.42654356743127353</v>
      </c>
      <c r="L85" s="32">
        <f>SUM(L57,L59:L62,L64:L69,L71:L77,L79:L83)</f>
        <v>0</v>
      </c>
      <c r="M85" s="37">
        <f t="shared" si="11"/>
        <v>0</v>
      </c>
      <c r="N85" s="32">
        <f t="shared" si="12"/>
        <v>37118511</v>
      </c>
      <c r="O85" s="37">
        <f t="shared" si="13"/>
        <v>1.2650315773000063</v>
      </c>
      <c r="P85" s="32">
        <f>SUM(P57,P59:P62,P64:P69,P71:P77,P79:P83)</f>
        <v>9313397</v>
      </c>
      <c r="Q85" s="32">
        <f>SUM(Q57,Q59:Q62,Q64:Q69,Q71:Q77,Q79:Q83)</f>
        <v>18566626</v>
      </c>
      <c r="R85" s="32">
        <f>SUM(R57,R59:R62,R64:R69,R71:R77,R79:R83)</f>
        <v>23966414</v>
      </c>
      <c r="S85" s="32">
        <f>SUM(S57,S59:S62,S64:S69,S71:S77,S79:S83)</f>
        <v>27306395</v>
      </c>
      <c r="T85" s="37">
        <f t="shared" si="14"/>
        <v>1.1393608989646928</v>
      </c>
      <c r="U85" s="37">
        <f t="shared" si="15"/>
        <v>0.34383039829613193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=0),0,(($J88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3577000</v>
      </c>
      <c r="E89" s="31">
        <v>9872000</v>
      </c>
      <c r="F89" s="31">
        <v>688884</v>
      </c>
      <c r="G89" s="36">
        <f t="shared" si="16"/>
        <v>0.19258708414872799</v>
      </c>
      <c r="H89" s="31">
        <v>3352169</v>
      </c>
      <c r="I89" s="36">
        <f t="shared" si="17"/>
        <v>0.93714537321778024</v>
      </c>
      <c r="J89" s="31">
        <v>2228288</v>
      </c>
      <c r="K89" s="36">
        <f t="shared" si="18"/>
        <v>0.22571799027552675</v>
      </c>
      <c r="L89" s="31">
        <v>0</v>
      </c>
      <c r="M89" s="36">
        <f t="shared" si="19"/>
        <v>0</v>
      </c>
      <c r="N89" s="31">
        <f t="shared" si="20"/>
        <v>6269341</v>
      </c>
      <c r="O89" s="36">
        <f t="shared" si="21"/>
        <v>0.63506290518638575</v>
      </c>
      <c r="P89" s="31">
        <v>642592</v>
      </c>
      <c r="Q89" s="31">
        <v>2105000</v>
      </c>
      <c r="R89" s="31">
        <v>3413000</v>
      </c>
      <c r="S89" s="31">
        <v>2242128</v>
      </c>
      <c r="T89" s="36">
        <f t="shared" si="22"/>
        <v>0.65693759156167597</v>
      </c>
      <c r="U89" s="36">
        <f t="shared" si="23"/>
        <v>2.4676559932274289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8846006</v>
      </c>
      <c r="E90" s="31">
        <v>8846006</v>
      </c>
      <c r="F90" s="31">
        <v>1227253</v>
      </c>
      <c r="G90" s="36">
        <f t="shared" si="16"/>
        <v>0.1387352665146282</v>
      </c>
      <c r="H90" s="31">
        <v>1884977</v>
      </c>
      <c r="I90" s="36">
        <f t="shared" si="17"/>
        <v>0.21308791786937517</v>
      </c>
      <c r="J90" s="31">
        <v>2685005</v>
      </c>
      <c r="K90" s="36">
        <f t="shared" si="18"/>
        <v>0.3035273772140783</v>
      </c>
      <c r="L90" s="31">
        <v>0</v>
      </c>
      <c r="M90" s="36">
        <f t="shared" si="19"/>
        <v>0</v>
      </c>
      <c r="N90" s="31">
        <f t="shared" si="20"/>
        <v>5797235</v>
      </c>
      <c r="O90" s="36">
        <f t="shared" si="21"/>
        <v>0.65535056159808169</v>
      </c>
      <c r="P90" s="31">
        <v>-932395</v>
      </c>
      <c r="Q90" s="31">
        <v>8432799</v>
      </c>
      <c r="R90" s="31">
        <v>8432799</v>
      </c>
      <c r="S90" s="31">
        <v>-1352142</v>
      </c>
      <c r="T90" s="36">
        <f t="shared" si="22"/>
        <v>-0.16034320277288716</v>
      </c>
      <c r="U90" s="36">
        <f t="shared" si="23"/>
        <v>-3.879686184503349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12423006</v>
      </c>
      <c r="E91" s="32">
        <f>SUM(E88:E90)</f>
        <v>18718006</v>
      </c>
      <c r="F91" s="32">
        <f>SUM(F88:F90)</f>
        <v>1916137</v>
      </c>
      <c r="G91" s="37">
        <f t="shared" si="16"/>
        <v>0.15424101058954653</v>
      </c>
      <c r="H91" s="32">
        <f>SUM(H88:H90)</f>
        <v>5237146</v>
      </c>
      <c r="I91" s="37">
        <f t="shared" si="17"/>
        <v>0.42156833861305387</v>
      </c>
      <c r="J91" s="32">
        <f>SUM(J88:J90)</f>
        <v>4913293</v>
      </c>
      <c r="K91" s="37">
        <f t="shared" si="18"/>
        <v>0.26249019259850648</v>
      </c>
      <c r="L91" s="32">
        <f>SUM(L88:L90)</f>
        <v>0</v>
      </c>
      <c r="M91" s="37">
        <f t="shared" si="19"/>
        <v>0</v>
      </c>
      <c r="N91" s="32">
        <f t="shared" si="20"/>
        <v>12066576</v>
      </c>
      <c r="O91" s="37">
        <f t="shared" si="21"/>
        <v>0.64465071760314641</v>
      </c>
      <c r="P91" s="32">
        <f>SUM(P88:P90)</f>
        <v>-289803</v>
      </c>
      <c r="Q91" s="32">
        <f>SUM(Q88:Q90)</f>
        <v>10537799</v>
      </c>
      <c r="R91" s="32">
        <f>SUM(R88:R90)</f>
        <v>11845799</v>
      </c>
      <c r="S91" s="32">
        <f>SUM(S88:S90)</f>
        <v>889986</v>
      </c>
      <c r="T91" s="37">
        <f t="shared" si="22"/>
        <v>7.5130938824810381E-2</v>
      </c>
      <c r="U91" s="37">
        <f t="shared" si="23"/>
        <v>-17.953906619324162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73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73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345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3081089</v>
      </c>
      <c r="E93" s="31">
        <v>3081089</v>
      </c>
      <c r="F93" s="31">
        <v>708788</v>
      </c>
      <c r="G93" s="36">
        <f t="shared" si="16"/>
        <v>0.23004463681510012</v>
      </c>
      <c r="H93" s="31">
        <v>711885</v>
      </c>
      <c r="I93" s="36">
        <f t="shared" si="17"/>
        <v>0.23104980089831875</v>
      </c>
      <c r="J93" s="31">
        <v>1386136</v>
      </c>
      <c r="K93" s="36">
        <f t="shared" si="18"/>
        <v>0.44988508933042831</v>
      </c>
      <c r="L93" s="31">
        <v>0</v>
      </c>
      <c r="M93" s="36">
        <f t="shared" si="19"/>
        <v>0</v>
      </c>
      <c r="N93" s="31">
        <f t="shared" si="20"/>
        <v>2806809</v>
      </c>
      <c r="O93" s="36">
        <f t="shared" si="21"/>
        <v>0.9109795270438471</v>
      </c>
      <c r="P93" s="31">
        <v>0</v>
      </c>
      <c r="Q93" s="31">
        <v>4352216</v>
      </c>
      <c r="R93" s="31">
        <v>3081089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47320</v>
      </c>
      <c r="G94" s="36">
        <f t="shared" si="16"/>
        <v>0</v>
      </c>
      <c r="H94" s="31">
        <v>42848</v>
      </c>
      <c r="I94" s="36">
        <f t="shared" si="17"/>
        <v>0</v>
      </c>
      <c r="J94" s="31">
        <v>118690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208858</v>
      </c>
      <c r="O94" s="36">
        <f t="shared" si="21"/>
        <v>0</v>
      </c>
      <c r="P94" s="31">
        <v>71505</v>
      </c>
      <c r="Q94" s="31">
        <v>0</v>
      </c>
      <c r="R94" s="31">
        <v>0</v>
      </c>
      <c r="S94" s="31">
        <v>165549</v>
      </c>
      <c r="T94" s="36">
        <f t="shared" si="22"/>
        <v>0</v>
      </c>
      <c r="U94" s="36">
        <f t="shared" si="23"/>
        <v>0.65988392420110475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3081089</v>
      </c>
      <c r="E96" s="32">
        <f>SUM(E92:E95)</f>
        <v>3081089</v>
      </c>
      <c r="F96" s="32">
        <f>SUM(F92:F95)</f>
        <v>756181</v>
      </c>
      <c r="G96" s="37">
        <f t="shared" si="16"/>
        <v>0.24542653587741217</v>
      </c>
      <c r="H96" s="32">
        <f>SUM(H92:H95)</f>
        <v>754733</v>
      </c>
      <c r="I96" s="37">
        <f t="shared" si="17"/>
        <v>0.24495657217302064</v>
      </c>
      <c r="J96" s="32">
        <f>SUM(J92:J95)</f>
        <v>1504826</v>
      </c>
      <c r="K96" s="37">
        <f t="shared" si="18"/>
        <v>0.48840718330434468</v>
      </c>
      <c r="L96" s="32">
        <f>SUM(L92:L95)</f>
        <v>0</v>
      </c>
      <c r="M96" s="37">
        <f t="shared" si="19"/>
        <v>0</v>
      </c>
      <c r="N96" s="32">
        <f t="shared" si="20"/>
        <v>3015740</v>
      </c>
      <c r="O96" s="37">
        <f t="shared" si="21"/>
        <v>0.97879029135477746</v>
      </c>
      <c r="P96" s="32">
        <f>SUM(P92:P95)</f>
        <v>71505</v>
      </c>
      <c r="Q96" s="32">
        <f>SUM(Q92:Q95)</f>
        <v>4352216</v>
      </c>
      <c r="R96" s="32">
        <f>SUM(R92:R95)</f>
        <v>3081089</v>
      </c>
      <c r="S96" s="32">
        <f>SUM(S92:S95)</f>
        <v>165894</v>
      </c>
      <c r="T96" s="37">
        <f t="shared" si="22"/>
        <v>5.3842651088624835E-2</v>
      </c>
      <c r="U96" s="37">
        <f t="shared" si="23"/>
        <v>20.045045800992938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670002</v>
      </c>
      <c r="E99" s="31">
        <v>670002</v>
      </c>
      <c r="F99" s="31">
        <v>279167</v>
      </c>
      <c r="G99" s="36">
        <f t="shared" si="16"/>
        <v>0.41666592040023759</v>
      </c>
      <c r="H99" s="31">
        <v>220837</v>
      </c>
      <c r="I99" s="36">
        <f t="shared" si="17"/>
        <v>0.32960647878663046</v>
      </c>
      <c r="J99" s="31">
        <v>167500</v>
      </c>
      <c r="K99" s="36">
        <f t="shared" si="18"/>
        <v>0.24999925373357093</v>
      </c>
      <c r="L99" s="31">
        <v>0</v>
      </c>
      <c r="M99" s="36">
        <f t="shared" si="19"/>
        <v>0</v>
      </c>
      <c r="N99" s="31">
        <f t="shared" si="20"/>
        <v>667504</v>
      </c>
      <c r="O99" s="36">
        <f t="shared" si="21"/>
        <v>0.99627165292043907</v>
      </c>
      <c r="P99" s="31">
        <v>0</v>
      </c>
      <c r="Q99" s="31">
        <v>0</v>
      </c>
      <c r="R99" s="31">
        <v>0</v>
      </c>
      <c r="S99" s="31">
        <v>0</v>
      </c>
      <c r="T99" s="36">
        <f t="shared" si="22"/>
        <v>0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670002</v>
      </c>
      <c r="E101" s="32">
        <f>SUM(E97:E100)</f>
        <v>670002</v>
      </c>
      <c r="F101" s="32">
        <f>SUM(F97:F100)</f>
        <v>279167</v>
      </c>
      <c r="G101" s="37">
        <f>IF(($D101     =0),0,($F101     /$D101     ))</f>
        <v>0.41666592040023759</v>
      </c>
      <c r="H101" s="32">
        <f>SUM(H97:H100)</f>
        <v>220837</v>
      </c>
      <c r="I101" s="37">
        <f>IF(($D101     =0),0,($H101     /$D101     ))</f>
        <v>0.32960647878663046</v>
      </c>
      <c r="J101" s="32">
        <f>SUM(J97:J100)</f>
        <v>167500</v>
      </c>
      <c r="K101" s="37">
        <f>IF(($E101     =0),0,($J101     /$E101     ))</f>
        <v>0.24999925373357093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667504</v>
      </c>
      <c r="O101" s="37">
        <f>IF(($E101     =0),0,($N101     /$E101     ))</f>
        <v>0.99627165292043907</v>
      </c>
      <c r="P101" s="32">
        <f>SUM(P97:P100)</f>
        <v>0</v>
      </c>
      <c r="Q101" s="32">
        <f>SUM(Q97:Q100)</f>
        <v>0</v>
      </c>
      <c r="R101" s="32">
        <f>SUM(R97:R100)</f>
        <v>0</v>
      </c>
      <c r="S101" s="32">
        <f>SUM(S97:S100)</f>
        <v>0</v>
      </c>
      <c r="T101" s="37">
        <f>IF(($R101     =0),0,($S101     /$R101     ))</f>
        <v>0</v>
      </c>
      <c r="U101" s="37">
        <f>IF(($P101     =0),0,(($J101     /$P101     )-1))</f>
        <v>0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16174097</v>
      </c>
      <c r="E102" s="32">
        <f>SUM(E88:E90,E92:E95,E97:E100)</f>
        <v>22469097</v>
      </c>
      <c r="F102" s="32">
        <f>SUM(F88:F90,F92:F95,F97:F100)</f>
        <v>2951485</v>
      </c>
      <c r="G102" s="37">
        <f>IF(($D102     =0),0,($F102     /$D102     ))</f>
        <v>0.18248221214451724</v>
      </c>
      <c r="H102" s="32">
        <f>SUM(H88:H90,H92:H95,H97:H100)</f>
        <v>6212716</v>
      </c>
      <c r="I102" s="37">
        <f>IF(($D102     =0),0,($H102     /$D102     ))</f>
        <v>0.38411516884064689</v>
      </c>
      <c r="J102" s="32">
        <f>SUM(J88:J90,J92:J95,J97:J100)</f>
        <v>6585619</v>
      </c>
      <c r="K102" s="37">
        <f>IF(($E102     =0),0,($J102     /$E102     ))</f>
        <v>0.29309673637529804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15749820</v>
      </c>
      <c r="O102" s="37">
        <f>IF(($E102     =0),0,($N102     /$E102     ))</f>
        <v>0.70095473796744034</v>
      </c>
      <c r="P102" s="32">
        <f>SUM(P88:P90,P92:P95,P97:P100)</f>
        <v>-218298</v>
      </c>
      <c r="Q102" s="32">
        <f>SUM(Q88:Q90,Q92:Q95,Q97:Q100)</f>
        <v>14890015</v>
      </c>
      <c r="R102" s="32">
        <f>SUM(R88:R90,R92:R95,R97:R100)</f>
        <v>14926888</v>
      </c>
      <c r="S102" s="32">
        <f>SUM(S88:S90,S92:S95,S97:S100)</f>
        <v>1055880</v>
      </c>
      <c r="T102" s="37">
        <f>IF(($R102     =0),0,($S102     /$R102     ))</f>
        <v>7.0736780499726398E-2</v>
      </c>
      <c r="U102" s="37">
        <f>IF(($P102     =0),0,(($J102     /$P102     )-1))</f>
        <v>-31.16802261129282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244800</v>
      </c>
      <c r="E105" s="31">
        <v>244800</v>
      </c>
      <c r="F105" s="31">
        <v>-166462</v>
      </c>
      <c r="G105" s="36">
        <f t="shared" ref="G105:G136" si="24">IF(($D105     =0),0,($F105     /$D105     ))</f>
        <v>-0.67999183006535946</v>
      </c>
      <c r="H105" s="31">
        <v>102750</v>
      </c>
      <c r="I105" s="36">
        <f t="shared" ref="I105:I136" si="25">IF(($D105     =0),0,($H105     /$D105     ))</f>
        <v>0.41973039215686275</v>
      </c>
      <c r="J105" s="31">
        <v>61852</v>
      </c>
      <c r="K105" s="36">
        <f t="shared" ref="K105:K136" si="26">IF(($E105     =0),0,($J105     /$E105     ))</f>
        <v>0.25266339869281046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-1860</v>
      </c>
      <c r="O105" s="36">
        <f t="shared" ref="O105:O136" si="29">IF(($E105     =0),0,($N105     /$E105     ))</f>
        <v>-7.5980392156862744E-3</v>
      </c>
      <c r="P105" s="31">
        <v>89080</v>
      </c>
      <c r="Q105" s="31">
        <v>233100</v>
      </c>
      <c r="R105" s="31">
        <v>233100</v>
      </c>
      <c r="S105" s="31">
        <v>536478</v>
      </c>
      <c r="T105" s="36">
        <f t="shared" ref="T105:T136" si="30">IF(($R105     =0),0,($S105     /$R105     ))</f>
        <v>2.3014929214929216</v>
      </c>
      <c r="U105" s="36">
        <f t="shared" ref="U105:U136" si="31">IF(($P105     =0),0,(($J105     /$P105     )-1))</f>
        <v>-0.30565783565334526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244800</v>
      </c>
      <c r="E106" s="32">
        <f>E105</f>
        <v>244800</v>
      </c>
      <c r="F106" s="32">
        <f>F105</f>
        <v>-166462</v>
      </c>
      <c r="G106" s="37">
        <f t="shared" si="24"/>
        <v>-0.67999183006535946</v>
      </c>
      <c r="H106" s="32">
        <f>H105</f>
        <v>102750</v>
      </c>
      <c r="I106" s="37">
        <f t="shared" si="25"/>
        <v>0.41973039215686275</v>
      </c>
      <c r="J106" s="32">
        <f>J105</f>
        <v>61852</v>
      </c>
      <c r="K106" s="37">
        <f t="shared" si="26"/>
        <v>0.25266339869281046</v>
      </c>
      <c r="L106" s="32">
        <f>L105</f>
        <v>0</v>
      </c>
      <c r="M106" s="37">
        <f t="shared" si="27"/>
        <v>0</v>
      </c>
      <c r="N106" s="32">
        <f t="shared" si="28"/>
        <v>-1860</v>
      </c>
      <c r="O106" s="37">
        <f t="shared" si="29"/>
        <v>-7.5980392156862744E-3</v>
      </c>
      <c r="P106" s="32">
        <f>P105</f>
        <v>89080</v>
      </c>
      <c r="Q106" s="32">
        <f>Q105</f>
        <v>233100</v>
      </c>
      <c r="R106" s="32">
        <f>R105</f>
        <v>233100</v>
      </c>
      <c r="S106" s="32">
        <f>S105</f>
        <v>536478</v>
      </c>
      <c r="T106" s="37">
        <f t="shared" si="30"/>
        <v>2.3014929214929216</v>
      </c>
      <c r="U106" s="37">
        <f t="shared" si="31"/>
        <v>-0.30565783565334526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398470</v>
      </c>
      <c r="E110" s="31">
        <v>398286</v>
      </c>
      <c r="F110" s="31">
        <v>64031</v>
      </c>
      <c r="G110" s="36">
        <f t="shared" si="24"/>
        <v>0.16069214746405</v>
      </c>
      <c r="H110" s="31">
        <v>122792</v>
      </c>
      <c r="I110" s="36">
        <f t="shared" si="25"/>
        <v>0.30815870705448339</v>
      </c>
      <c r="J110" s="31">
        <v>93609</v>
      </c>
      <c r="K110" s="36">
        <f t="shared" si="26"/>
        <v>0.23502960184390112</v>
      </c>
      <c r="L110" s="31">
        <v>0</v>
      </c>
      <c r="M110" s="36">
        <f t="shared" si="27"/>
        <v>0</v>
      </c>
      <c r="N110" s="31">
        <f t="shared" si="28"/>
        <v>280432</v>
      </c>
      <c r="O110" s="36">
        <f t="shared" si="29"/>
        <v>0.70409705588446492</v>
      </c>
      <c r="P110" s="31">
        <v>64700</v>
      </c>
      <c r="Q110" s="31">
        <v>342300</v>
      </c>
      <c r="R110" s="31">
        <v>342300</v>
      </c>
      <c r="S110" s="31">
        <v>263721</v>
      </c>
      <c r="T110" s="36">
        <f t="shared" si="30"/>
        <v>0.7704382120946538</v>
      </c>
      <c r="U110" s="36">
        <f t="shared" si="31"/>
        <v>0.44681607418856251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2192099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675625</v>
      </c>
      <c r="K111" s="36">
        <f t="shared" si="26"/>
        <v>0.3082091639109365</v>
      </c>
      <c r="L111" s="31">
        <v>0</v>
      </c>
      <c r="M111" s="36">
        <f t="shared" si="27"/>
        <v>0</v>
      </c>
      <c r="N111" s="31">
        <f t="shared" si="28"/>
        <v>675625</v>
      </c>
      <c r="O111" s="36">
        <f t="shared" si="29"/>
        <v>0.3082091639109365</v>
      </c>
      <c r="P111" s="31">
        <v>8863</v>
      </c>
      <c r="Q111" s="31">
        <v>0</v>
      </c>
      <c r="R111" s="31">
        <v>1200000</v>
      </c>
      <c r="S111" s="31">
        <v>31863</v>
      </c>
      <c r="T111" s="36">
        <f t="shared" si="30"/>
        <v>2.65525E-2</v>
      </c>
      <c r="U111" s="36">
        <f t="shared" si="31"/>
        <v>75.229831885366124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398470</v>
      </c>
      <c r="E112" s="32">
        <f>SUM(E107:E111)</f>
        <v>2590385</v>
      </c>
      <c r="F112" s="32">
        <f>SUM(F107:F111)</f>
        <v>64031</v>
      </c>
      <c r="G112" s="37">
        <f t="shared" si="24"/>
        <v>0.16069214746405</v>
      </c>
      <c r="H112" s="32">
        <f>SUM(H107:H111)</f>
        <v>122792</v>
      </c>
      <c r="I112" s="37">
        <f t="shared" si="25"/>
        <v>0.30815870705448339</v>
      </c>
      <c r="J112" s="32">
        <f>SUM(J107:J111)</f>
        <v>769234</v>
      </c>
      <c r="K112" s="37">
        <f t="shared" si="26"/>
        <v>0.29695740208501825</v>
      </c>
      <c r="L112" s="32">
        <f>SUM(L107:L111)</f>
        <v>0</v>
      </c>
      <c r="M112" s="37">
        <f t="shared" si="27"/>
        <v>0</v>
      </c>
      <c r="N112" s="32">
        <f t="shared" si="28"/>
        <v>956057</v>
      </c>
      <c r="O112" s="37">
        <f t="shared" si="29"/>
        <v>0.36907911372247754</v>
      </c>
      <c r="P112" s="32">
        <f>SUM(P107:P111)</f>
        <v>73563</v>
      </c>
      <c r="Q112" s="32">
        <f>SUM(Q107:Q111)</f>
        <v>342300</v>
      </c>
      <c r="R112" s="32">
        <f>SUM(R107:R111)</f>
        <v>1542300</v>
      </c>
      <c r="S112" s="32">
        <f>SUM(S107:S111)</f>
        <v>295584</v>
      </c>
      <c r="T112" s="37">
        <f t="shared" si="30"/>
        <v>0.19165142968294105</v>
      </c>
      <c r="U112" s="37">
        <f t="shared" si="31"/>
        <v>9.4568057311420137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4994435</v>
      </c>
      <c r="E117" s="31">
        <v>4994435</v>
      </c>
      <c r="F117" s="31">
        <v>86895</v>
      </c>
      <c r="G117" s="36">
        <f t="shared" si="24"/>
        <v>1.7398364379554443E-2</v>
      </c>
      <c r="H117" s="31">
        <v>219075</v>
      </c>
      <c r="I117" s="36">
        <f t="shared" si="25"/>
        <v>4.3863820432140974E-2</v>
      </c>
      <c r="J117" s="31">
        <v>186831</v>
      </c>
      <c r="K117" s="36">
        <f t="shared" si="26"/>
        <v>3.7407834920266253E-2</v>
      </c>
      <c r="L117" s="31">
        <v>0</v>
      </c>
      <c r="M117" s="36">
        <f t="shared" si="27"/>
        <v>0</v>
      </c>
      <c r="N117" s="31">
        <f t="shared" si="28"/>
        <v>492801</v>
      </c>
      <c r="O117" s="36">
        <f t="shared" si="29"/>
        <v>9.867001973196167E-2</v>
      </c>
      <c r="P117" s="31">
        <v>204531</v>
      </c>
      <c r="Q117" s="31">
        <v>7916365</v>
      </c>
      <c r="R117" s="31">
        <v>7916365</v>
      </c>
      <c r="S117" s="31">
        <v>481105</v>
      </c>
      <c r="T117" s="36">
        <f t="shared" si="30"/>
        <v>6.077347368394459E-2</v>
      </c>
      <c r="U117" s="36">
        <f t="shared" si="31"/>
        <v>-8.6539448787714357E-2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428655</v>
      </c>
      <c r="E120" s="31">
        <v>319564</v>
      </c>
      <c r="F120" s="31">
        <v>120756</v>
      </c>
      <c r="G120" s="36">
        <f t="shared" si="24"/>
        <v>0.28170906673198726</v>
      </c>
      <c r="H120" s="31">
        <v>17335</v>
      </c>
      <c r="I120" s="36">
        <f t="shared" si="25"/>
        <v>4.044044744608135E-2</v>
      </c>
      <c r="J120" s="31">
        <v>229547</v>
      </c>
      <c r="K120" s="36">
        <f t="shared" si="26"/>
        <v>0.71831307656682231</v>
      </c>
      <c r="L120" s="31">
        <v>0</v>
      </c>
      <c r="M120" s="36">
        <f t="shared" si="27"/>
        <v>0</v>
      </c>
      <c r="N120" s="31">
        <f t="shared" si="28"/>
        <v>367638</v>
      </c>
      <c r="O120" s="36">
        <f t="shared" si="29"/>
        <v>1.1504362193488629</v>
      </c>
      <c r="P120" s="31">
        <v>507530</v>
      </c>
      <c r="Q120" s="31">
        <v>0</v>
      </c>
      <c r="R120" s="31">
        <v>481159</v>
      </c>
      <c r="S120" s="31">
        <v>519179</v>
      </c>
      <c r="T120" s="36">
        <f t="shared" si="30"/>
        <v>1.0790175389008623</v>
      </c>
      <c r="U120" s="36">
        <f t="shared" si="31"/>
        <v>-0.54771737631273032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5423090</v>
      </c>
      <c r="E121" s="32">
        <f>SUM(E113:E120)</f>
        <v>5313999</v>
      </c>
      <c r="F121" s="32">
        <f>SUM(F113:F120)</f>
        <v>207651</v>
      </c>
      <c r="G121" s="37">
        <f t="shared" si="24"/>
        <v>3.8290162988259463E-2</v>
      </c>
      <c r="H121" s="32">
        <f>SUM(H113:H120)</f>
        <v>236410</v>
      </c>
      <c r="I121" s="37">
        <f t="shared" si="25"/>
        <v>4.3593228214910684E-2</v>
      </c>
      <c r="J121" s="32">
        <f>SUM(J113:J120)</f>
        <v>416378</v>
      </c>
      <c r="K121" s="37">
        <f t="shared" si="26"/>
        <v>7.8354926299383953E-2</v>
      </c>
      <c r="L121" s="32">
        <f>SUM(L113:L120)</f>
        <v>0</v>
      </c>
      <c r="M121" s="37">
        <f t="shared" si="27"/>
        <v>0</v>
      </c>
      <c r="N121" s="32">
        <f t="shared" si="28"/>
        <v>860439</v>
      </c>
      <c r="O121" s="37">
        <f t="shared" si="29"/>
        <v>0.16191930032354165</v>
      </c>
      <c r="P121" s="32">
        <f>SUM(P113:P120)</f>
        <v>712061</v>
      </c>
      <c r="Q121" s="32">
        <f>SUM(Q113:Q120)</f>
        <v>7916365</v>
      </c>
      <c r="R121" s="32">
        <f>SUM(R113:R120)</f>
        <v>8397524</v>
      </c>
      <c r="S121" s="32">
        <f>SUM(S113:S120)</f>
        <v>1000284</v>
      </c>
      <c r="T121" s="37">
        <f t="shared" si="30"/>
        <v>0.11911653958952663</v>
      </c>
      <c r="U121" s="37">
        <f t="shared" si="31"/>
        <v>-0.41524953620546556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0</v>
      </c>
      <c r="O137" s="37">
        <f t="shared" ref="O137:O170" si="37">IF(($E137     =0),0,($N137     /$E137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IF(($R137     =0),0,($S137     /$R137     ))</f>
        <v>0</v>
      </c>
      <c r="U137" s="37">
        <f t="shared" ref="U137:U170" si="39">IF(($P137     =0),0,(($J137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505</v>
      </c>
      <c r="G146" s="36">
        <f t="shared" si="32"/>
        <v>0</v>
      </c>
      <c r="H146" s="31">
        <v>0</v>
      </c>
      <c r="I146" s="36">
        <f t="shared" si="33"/>
        <v>0</v>
      </c>
      <c r="J146" s="31">
        <v>334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839</v>
      </c>
      <c r="O146" s="36">
        <f t="shared" si="37"/>
        <v>0</v>
      </c>
      <c r="P146" s="31">
        <v>877</v>
      </c>
      <c r="Q146" s="31">
        <v>0</v>
      </c>
      <c r="R146" s="31">
        <v>0</v>
      </c>
      <c r="S146" s="31">
        <v>877</v>
      </c>
      <c r="T146" s="36">
        <f t="shared" si="38"/>
        <v>0</v>
      </c>
      <c r="U146" s="36">
        <f t="shared" si="39"/>
        <v>-0.61915621436716073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505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334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839</v>
      </c>
      <c r="O150" s="37">
        <f t="shared" si="37"/>
        <v>0</v>
      </c>
      <c r="P150" s="32">
        <f>SUM(P145:P149)</f>
        <v>877</v>
      </c>
      <c r="Q150" s="32">
        <f>SUM(Q145:Q149)</f>
        <v>0</v>
      </c>
      <c r="R150" s="32">
        <f>SUM(R145:R149)</f>
        <v>0</v>
      </c>
      <c r="S150" s="32">
        <f>SUM(S145:S149)</f>
        <v>877</v>
      </c>
      <c r="T150" s="37">
        <f t="shared" si="38"/>
        <v>0</v>
      </c>
      <c r="U150" s="37">
        <f t="shared" si="39"/>
        <v>-0.61915621436716073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65800</v>
      </c>
      <c r="E152" s="31">
        <v>65899</v>
      </c>
      <c r="F152" s="31">
        <v>13650</v>
      </c>
      <c r="G152" s="36">
        <f t="shared" si="32"/>
        <v>0.20744680851063829</v>
      </c>
      <c r="H152" s="31">
        <v>189762</v>
      </c>
      <c r="I152" s="36">
        <f t="shared" si="33"/>
        <v>2.8839209726443769</v>
      </c>
      <c r="J152" s="31">
        <v>13650</v>
      </c>
      <c r="K152" s="36">
        <f t="shared" si="34"/>
        <v>0.20713516138332905</v>
      </c>
      <c r="L152" s="31">
        <v>0</v>
      </c>
      <c r="M152" s="36">
        <f t="shared" si="35"/>
        <v>0</v>
      </c>
      <c r="N152" s="31">
        <f t="shared" si="36"/>
        <v>217062</v>
      </c>
      <c r="O152" s="36">
        <f t="shared" si="37"/>
        <v>3.2938587838965692</v>
      </c>
      <c r="P152" s="31">
        <v>18834</v>
      </c>
      <c r="Q152" s="31">
        <v>88600</v>
      </c>
      <c r="R152" s="31">
        <v>88700</v>
      </c>
      <c r="S152" s="31">
        <v>56549</v>
      </c>
      <c r="T152" s="36">
        <f t="shared" si="38"/>
        <v>0.63753100338218716</v>
      </c>
      <c r="U152" s="36">
        <f t="shared" si="39"/>
        <v>-0.27524689391525958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5605792</v>
      </c>
      <c r="E156" s="31">
        <v>5669107</v>
      </c>
      <c r="F156" s="31">
        <v>2319406</v>
      </c>
      <c r="G156" s="36">
        <f t="shared" si="32"/>
        <v>0.41375170537900802</v>
      </c>
      <c r="H156" s="31">
        <v>1879647</v>
      </c>
      <c r="I156" s="36">
        <f t="shared" si="33"/>
        <v>0.33530444939805115</v>
      </c>
      <c r="J156" s="31">
        <v>1431707</v>
      </c>
      <c r="K156" s="36">
        <f t="shared" si="34"/>
        <v>0.25254541852887941</v>
      </c>
      <c r="L156" s="31">
        <v>0</v>
      </c>
      <c r="M156" s="36">
        <f t="shared" si="35"/>
        <v>0</v>
      </c>
      <c r="N156" s="31">
        <f t="shared" si="36"/>
        <v>5630760</v>
      </c>
      <c r="O156" s="36">
        <f t="shared" si="37"/>
        <v>0.99323579533778428</v>
      </c>
      <c r="P156" s="31">
        <v>5928817</v>
      </c>
      <c r="Q156" s="31">
        <v>21423830</v>
      </c>
      <c r="R156" s="31">
        <v>22283309</v>
      </c>
      <c r="S156" s="31">
        <v>22288448</v>
      </c>
      <c r="T156" s="36">
        <f t="shared" si="38"/>
        <v>1.0002306210446572</v>
      </c>
      <c r="U156" s="36">
        <f t="shared" si="39"/>
        <v>-0.75851725563464012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5671592</v>
      </c>
      <c r="E157" s="32">
        <f>SUM(E151:E156)</f>
        <v>5735006</v>
      </c>
      <c r="F157" s="32">
        <f>SUM(F151:F156)</f>
        <v>2333056</v>
      </c>
      <c r="G157" s="37">
        <f t="shared" si="32"/>
        <v>0.41135822181849468</v>
      </c>
      <c r="H157" s="32">
        <f>SUM(H151:H156)</f>
        <v>2069409</v>
      </c>
      <c r="I157" s="37">
        <f t="shared" si="33"/>
        <v>0.36487268477704321</v>
      </c>
      <c r="J157" s="32">
        <f>SUM(J151:J156)</f>
        <v>1445357</v>
      </c>
      <c r="K157" s="37">
        <f t="shared" si="34"/>
        <v>0.25202362473552775</v>
      </c>
      <c r="L157" s="32">
        <f>SUM(L151:L156)</f>
        <v>0</v>
      </c>
      <c r="M157" s="37">
        <f t="shared" si="35"/>
        <v>0</v>
      </c>
      <c r="N157" s="32">
        <f t="shared" si="36"/>
        <v>5847822</v>
      </c>
      <c r="O157" s="37">
        <f t="shared" si="37"/>
        <v>1.0196714702652447</v>
      </c>
      <c r="P157" s="32">
        <f>SUM(P151:P156)</f>
        <v>5947651</v>
      </c>
      <c r="Q157" s="32">
        <f>SUM(Q151:Q156)</f>
        <v>21512430</v>
      </c>
      <c r="R157" s="32">
        <f>SUM(R151:R156)</f>
        <v>22372009</v>
      </c>
      <c r="S157" s="32">
        <f>SUM(S151:S156)</f>
        <v>22344997</v>
      </c>
      <c r="T157" s="37">
        <f t="shared" si="38"/>
        <v>0.99879259837594381</v>
      </c>
      <c r="U157" s="37">
        <f t="shared" si="39"/>
        <v>-0.75698691802864693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2082000</v>
      </c>
      <c r="E159" s="31">
        <v>2082000</v>
      </c>
      <c r="F159" s="31">
        <v>867501</v>
      </c>
      <c r="G159" s="36">
        <f t="shared" si="32"/>
        <v>0.41666714697406337</v>
      </c>
      <c r="H159" s="31">
        <v>690354</v>
      </c>
      <c r="I159" s="36">
        <f t="shared" si="33"/>
        <v>0.33158213256484148</v>
      </c>
      <c r="J159" s="31">
        <v>524145</v>
      </c>
      <c r="K159" s="36">
        <f t="shared" si="34"/>
        <v>0.25175072046109509</v>
      </c>
      <c r="L159" s="31">
        <v>0</v>
      </c>
      <c r="M159" s="36">
        <f t="shared" si="35"/>
        <v>0</v>
      </c>
      <c r="N159" s="31">
        <f t="shared" si="36"/>
        <v>2082000</v>
      </c>
      <c r="O159" s="36">
        <f t="shared" si="37"/>
        <v>1</v>
      </c>
      <c r="P159" s="31">
        <v>520501</v>
      </c>
      <c r="Q159" s="31">
        <v>2082000</v>
      </c>
      <c r="R159" s="31">
        <v>2082000</v>
      </c>
      <c r="S159" s="31">
        <v>2082000</v>
      </c>
      <c r="T159" s="36">
        <f t="shared" si="38"/>
        <v>1</v>
      </c>
      <c r="U159" s="36">
        <f t="shared" si="39"/>
        <v>7.000947164366611E-3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2082000</v>
      </c>
      <c r="E163" s="32">
        <f>SUM(E158:E162)</f>
        <v>2082000</v>
      </c>
      <c r="F163" s="32">
        <f>SUM(F158:F162)</f>
        <v>867501</v>
      </c>
      <c r="G163" s="37">
        <f t="shared" si="32"/>
        <v>0.41666714697406337</v>
      </c>
      <c r="H163" s="32">
        <f>SUM(H158:H162)</f>
        <v>690354</v>
      </c>
      <c r="I163" s="37">
        <f t="shared" si="33"/>
        <v>0.33158213256484148</v>
      </c>
      <c r="J163" s="32">
        <f>SUM(J158:J162)</f>
        <v>524145</v>
      </c>
      <c r="K163" s="37">
        <f t="shared" si="34"/>
        <v>0.25175072046109509</v>
      </c>
      <c r="L163" s="32">
        <f>SUM(L158:L162)</f>
        <v>0</v>
      </c>
      <c r="M163" s="37">
        <f t="shared" si="35"/>
        <v>0</v>
      </c>
      <c r="N163" s="32">
        <f t="shared" si="36"/>
        <v>2082000</v>
      </c>
      <c r="O163" s="37">
        <f t="shared" si="37"/>
        <v>1</v>
      </c>
      <c r="P163" s="32">
        <f>SUM(P158:P162)</f>
        <v>520501</v>
      </c>
      <c r="Q163" s="32">
        <f>SUM(Q158:Q162)</f>
        <v>2082000</v>
      </c>
      <c r="R163" s="32">
        <f>SUM(R158:R162)</f>
        <v>2082000</v>
      </c>
      <c r="S163" s="32">
        <f>SUM(S158:S162)</f>
        <v>2082000</v>
      </c>
      <c r="T163" s="37">
        <f t="shared" si="38"/>
        <v>1</v>
      </c>
      <c r="U163" s="37">
        <f t="shared" si="39"/>
        <v>7.000947164366611E-3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13819952</v>
      </c>
      <c r="E170" s="32">
        <f>SUM(E105,E107:E111,E113:E120,E122:E125,E127:E131,E133:E136,E138:E143,E145:E149,E151:E156,E158:E162,E164:E168)</f>
        <v>15966190</v>
      </c>
      <c r="F170" s="32">
        <f>SUM(F105,F107:F111,F113:F120,F122:F125,F127:F131,F133:F136,F138:F143,F145:F149,F151:F156,F158:F162,F164:F168)</f>
        <v>3306282</v>
      </c>
      <c r="G170" s="37">
        <f t="shared" si="32"/>
        <v>0.23923976002232136</v>
      </c>
      <c r="H170" s="32">
        <f>SUM(H105,H107:H111,H113:H120,H122:H125,H127:H131,H133:H136,H138:H143,H145:H149,H151:H156,H158:H162,H164:H168)</f>
        <v>3221715</v>
      </c>
      <c r="I170" s="37">
        <f t="shared" si="33"/>
        <v>0.23312056366042372</v>
      </c>
      <c r="J170" s="32">
        <f>SUM(J105,J107:J111,J113:J120,J122:J125,J127:J131,J133:J136,J138:J143,J145:J149,J151:J156,J158:J162,J164:J168)</f>
        <v>3217300</v>
      </c>
      <c r="K170" s="37">
        <f t="shared" si="34"/>
        <v>0.2015070596053285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9745297</v>
      </c>
      <c r="O170" s="37">
        <f t="shared" si="37"/>
        <v>0.61037085240749356</v>
      </c>
      <c r="P170" s="32">
        <f>SUM(P105,P107:P111,P113:P120,P122:P125,P127:P131,P133:P136,P138:P143,P145:P149,P151:P156,P158:P162,P164:P168)</f>
        <v>7343733</v>
      </c>
      <c r="Q170" s="32">
        <f>SUM(Q105,Q107:Q111,Q113:Q120,Q122:Q125,Q127:Q131,Q133:Q136,Q138:Q143,Q145:Q149,Q151:Q156,Q158:Q162,Q164:Q168)</f>
        <v>32086195</v>
      </c>
      <c r="R170" s="32">
        <f>SUM(R105,R107:R111,R113:R120,R122:R125,R127:R131,R133:R136,R138:R143,R145:R149,R151:R156,R158:R162,R164:R168)</f>
        <v>34626933</v>
      </c>
      <c r="S170" s="32">
        <f>SUM(S105,S107:S111,S113:S120,S122:S125,S127:S131,S133:S136,S138:S143,S145:S149,S151:S156,S158:S162,S164:S168)</f>
        <v>26260220</v>
      </c>
      <c r="T170" s="37">
        <f t="shared" si="38"/>
        <v>0.75837556852060795</v>
      </c>
      <c r="U170" s="37">
        <f t="shared" si="39"/>
        <v>-0.56189856030985874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1000000</v>
      </c>
      <c r="E184" s="31">
        <v>1950000</v>
      </c>
      <c r="F184" s="31">
        <v>553126</v>
      </c>
      <c r="G184" s="36">
        <f t="shared" si="40"/>
        <v>0.55312600000000001</v>
      </c>
      <c r="H184" s="31">
        <v>1015952</v>
      </c>
      <c r="I184" s="36">
        <f t="shared" si="41"/>
        <v>1.015952</v>
      </c>
      <c r="J184" s="31">
        <v>1642666</v>
      </c>
      <c r="K184" s="36">
        <f t="shared" si="42"/>
        <v>0.84239282051282049</v>
      </c>
      <c r="L184" s="31">
        <v>0</v>
      </c>
      <c r="M184" s="36">
        <f t="shared" si="43"/>
        <v>0</v>
      </c>
      <c r="N184" s="31">
        <f t="shared" si="44"/>
        <v>3211744</v>
      </c>
      <c r="O184" s="36">
        <f t="shared" si="45"/>
        <v>1.6470482051282052</v>
      </c>
      <c r="P184" s="31">
        <v>162423</v>
      </c>
      <c r="Q184" s="31">
        <v>342000</v>
      </c>
      <c r="R184" s="31">
        <v>674575</v>
      </c>
      <c r="S184" s="31">
        <v>496356</v>
      </c>
      <c r="T184" s="36">
        <f t="shared" si="46"/>
        <v>0.73580550717118187</v>
      </c>
      <c r="U184" s="36">
        <f t="shared" si="47"/>
        <v>9.1135060921174951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1000000</v>
      </c>
      <c r="E185" s="32">
        <f>SUM(E180:E184)</f>
        <v>1950000</v>
      </c>
      <c r="F185" s="32">
        <f>SUM(F180:F184)</f>
        <v>553126</v>
      </c>
      <c r="G185" s="37">
        <f t="shared" si="40"/>
        <v>0.55312600000000001</v>
      </c>
      <c r="H185" s="32">
        <f>SUM(H180:H184)</f>
        <v>1015952</v>
      </c>
      <c r="I185" s="37">
        <f t="shared" si="41"/>
        <v>1.015952</v>
      </c>
      <c r="J185" s="32">
        <f>SUM(J180:J184)</f>
        <v>1642666</v>
      </c>
      <c r="K185" s="37">
        <f t="shared" si="42"/>
        <v>0.84239282051282049</v>
      </c>
      <c r="L185" s="32">
        <f>SUM(L180:L184)</f>
        <v>0</v>
      </c>
      <c r="M185" s="37">
        <f t="shared" si="43"/>
        <v>0</v>
      </c>
      <c r="N185" s="32">
        <f t="shared" si="44"/>
        <v>3211744</v>
      </c>
      <c r="O185" s="37">
        <f t="shared" si="45"/>
        <v>1.6470482051282052</v>
      </c>
      <c r="P185" s="32">
        <f>SUM(P180:P184)</f>
        <v>162423</v>
      </c>
      <c r="Q185" s="32">
        <f>SUM(Q180:Q184)</f>
        <v>342000</v>
      </c>
      <c r="R185" s="32">
        <f>SUM(R180:R184)</f>
        <v>674575</v>
      </c>
      <c r="S185" s="32">
        <f>SUM(S180:S184)</f>
        <v>496356</v>
      </c>
      <c r="T185" s="37">
        <f t="shared" si="46"/>
        <v>0.73580550717118187</v>
      </c>
      <c r="U185" s="37">
        <f t="shared" si="47"/>
        <v>9.1135060921174951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1442615</v>
      </c>
      <c r="E188" s="31">
        <v>1521035</v>
      </c>
      <c r="F188" s="31">
        <v>64821</v>
      </c>
      <c r="G188" s="36">
        <f t="shared" si="40"/>
        <v>4.4932986278390284E-2</v>
      </c>
      <c r="H188" s="31">
        <v>81837</v>
      </c>
      <c r="I188" s="36">
        <f t="shared" si="41"/>
        <v>5.6728233104466542E-2</v>
      </c>
      <c r="J188" s="31">
        <v>279208</v>
      </c>
      <c r="K188" s="36">
        <f t="shared" si="42"/>
        <v>0.18356448076474244</v>
      </c>
      <c r="L188" s="31">
        <v>0</v>
      </c>
      <c r="M188" s="36">
        <f t="shared" si="43"/>
        <v>0</v>
      </c>
      <c r="N188" s="31">
        <f t="shared" si="44"/>
        <v>425866</v>
      </c>
      <c r="O188" s="36">
        <f t="shared" si="45"/>
        <v>0.27998435275979844</v>
      </c>
      <c r="P188" s="31">
        <v>0</v>
      </c>
      <c r="Q188" s="31">
        <v>1721672</v>
      </c>
      <c r="R188" s="31">
        <v>421672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16455</v>
      </c>
      <c r="E189" s="31">
        <v>16455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16455</v>
      </c>
      <c r="R189" s="31">
        <v>16455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9184000</v>
      </c>
      <c r="E190" s="31">
        <v>9184000</v>
      </c>
      <c r="F190" s="31">
        <v>3826672</v>
      </c>
      <c r="G190" s="36">
        <f t="shared" si="40"/>
        <v>0.41666724738675959</v>
      </c>
      <c r="H190" s="31">
        <v>3061333</v>
      </c>
      <c r="I190" s="36">
        <f t="shared" si="41"/>
        <v>0.33333329703832754</v>
      </c>
      <c r="J190" s="31">
        <v>2295994</v>
      </c>
      <c r="K190" s="36">
        <f t="shared" si="42"/>
        <v>0.24999934668989546</v>
      </c>
      <c r="L190" s="31">
        <v>0</v>
      </c>
      <c r="M190" s="36">
        <f t="shared" si="43"/>
        <v>0</v>
      </c>
      <c r="N190" s="31">
        <f t="shared" si="44"/>
        <v>9183999</v>
      </c>
      <c r="O190" s="36">
        <f t="shared" si="45"/>
        <v>0.99999989111498255</v>
      </c>
      <c r="P190" s="31">
        <v>2122750</v>
      </c>
      <c r="Q190" s="31">
        <v>8491000</v>
      </c>
      <c r="R190" s="31">
        <v>8398000</v>
      </c>
      <c r="S190" s="31">
        <v>8490999</v>
      </c>
      <c r="T190" s="36">
        <f t="shared" si="46"/>
        <v>1.0110739461776614</v>
      </c>
      <c r="U190" s="36">
        <f t="shared" si="47"/>
        <v>8.1613002002119961E-2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10643070</v>
      </c>
      <c r="E191" s="32">
        <f>SUM(E186:E190)</f>
        <v>10721490</v>
      </c>
      <c r="F191" s="32">
        <f>SUM(F186:F190)</f>
        <v>3891493</v>
      </c>
      <c r="G191" s="37">
        <f t="shared" si="40"/>
        <v>0.36563632485739544</v>
      </c>
      <c r="H191" s="32">
        <f>SUM(H186:H190)</f>
        <v>3143170</v>
      </c>
      <c r="I191" s="37">
        <f t="shared" si="41"/>
        <v>0.29532550288591541</v>
      </c>
      <c r="J191" s="32">
        <f>SUM(J186:J190)</f>
        <v>2575202</v>
      </c>
      <c r="K191" s="37">
        <f t="shared" si="42"/>
        <v>0.2401906824517861</v>
      </c>
      <c r="L191" s="32">
        <f>SUM(L186:L190)</f>
        <v>0</v>
      </c>
      <c r="M191" s="37">
        <f t="shared" si="43"/>
        <v>0</v>
      </c>
      <c r="N191" s="32">
        <f t="shared" si="44"/>
        <v>9609865</v>
      </c>
      <c r="O191" s="37">
        <f t="shared" si="45"/>
        <v>0.89631804907713386</v>
      </c>
      <c r="P191" s="32">
        <f>SUM(P186:P190)</f>
        <v>2122750</v>
      </c>
      <c r="Q191" s="32">
        <f>SUM(Q186:Q190)</f>
        <v>10229127</v>
      </c>
      <c r="R191" s="32">
        <f>SUM(R186:R190)</f>
        <v>8836127</v>
      </c>
      <c r="S191" s="32">
        <f>SUM(S186:S190)</f>
        <v>8490999</v>
      </c>
      <c r="T191" s="37">
        <f t="shared" si="46"/>
        <v>0.96094125854008206</v>
      </c>
      <c r="U191" s="37">
        <f t="shared" si="47"/>
        <v>0.21314427040395723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836407</v>
      </c>
      <c r="E200" s="31">
        <v>836407</v>
      </c>
      <c r="F200" s="31">
        <v>3252125</v>
      </c>
      <c r="G200" s="36">
        <f t="shared" si="40"/>
        <v>3.8882087309168862</v>
      </c>
      <c r="H200" s="31">
        <v>285658</v>
      </c>
      <c r="I200" s="36">
        <f t="shared" si="41"/>
        <v>0.34152990111273579</v>
      </c>
      <c r="J200" s="31">
        <v>229507</v>
      </c>
      <c r="K200" s="36">
        <f t="shared" si="42"/>
        <v>0.27439631662575753</v>
      </c>
      <c r="L200" s="31">
        <v>0</v>
      </c>
      <c r="M200" s="36">
        <f t="shared" si="43"/>
        <v>0</v>
      </c>
      <c r="N200" s="31">
        <f t="shared" si="44"/>
        <v>3767290</v>
      </c>
      <c r="O200" s="36">
        <f t="shared" si="45"/>
        <v>4.5041349486553797</v>
      </c>
      <c r="P200" s="31">
        <v>130951</v>
      </c>
      <c r="Q200" s="31">
        <v>836408</v>
      </c>
      <c r="R200" s="31">
        <v>836408</v>
      </c>
      <c r="S200" s="31">
        <v>836408</v>
      </c>
      <c r="T200" s="36">
        <f t="shared" si="46"/>
        <v>1</v>
      </c>
      <c r="U200" s="36">
        <f t="shared" si="47"/>
        <v>0.75261739123794391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836407</v>
      </c>
      <c r="E204" s="32">
        <f>SUM(E199:E203)</f>
        <v>836407</v>
      </c>
      <c r="F204" s="32">
        <f>SUM(F199:F203)</f>
        <v>3252125</v>
      </c>
      <c r="G204" s="37">
        <f t="shared" si="40"/>
        <v>3.8882087309168862</v>
      </c>
      <c r="H204" s="32">
        <f>SUM(H199:H203)</f>
        <v>285658</v>
      </c>
      <c r="I204" s="37">
        <f t="shared" si="41"/>
        <v>0.34152990111273579</v>
      </c>
      <c r="J204" s="32">
        <f>SUM(J199:J203)</f>
        <v>229507</v>
      </c>
      <c r="K204" s="37">
        <f t="shared" si="42"/>
        <v>0.27439631662575753</v>
      </c>
      <c r="L204" s="32">
        <f>SUM(L199:L203)</f>
        <v>0</v>
      </c>
      <c r="M204" s="37">
        <f t="shared" si="43"/>
        <v>0</v>
      </c>
      <c r="N204" s="32">
        <f t="shared" si="44"/>
        <v>3767290</v>
      </c>
      <c r="O204" s="37">
        <f t="shared" si="45"/>
        <v>4.5041349486553797</v>
      </c>
      <c r="P204" s="32">
        <f>SUM(P199:P203)</f>
        <v>130951</v>
      </c>
      <c r="Q204" s="32">
        <f>SUM(Q199:Q203)</f>
        <v>836408</v>
      </c>
      <c r="R204" s="32">
        <f>SUM(R199:R203)</f>
        <v>836408</v>
      </c>
      <c r="S204" s="32">
        <f>SUM(S199:S203)</f>
        <v>836408</v>
      </c>
      <c r="T204" s="37">
        <f t="shared" si="46"/>
        <v>1</v>
      </c>
      <c r="U204" s="37">
        <f t="shared" si="47"/>
        <v>0.75261739123794391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12479477</v>
      </c>
      <c r="E205" s="32">
        <f>SUM(E173:E178,E180:E184,E186:E190,E192:E197,E199:E203)</f>
        <v>13507897</v>
      </c>
      <c r="F205" s="32">
        <f>SUM(F173:F178,F180:F184,F186:F190,F192:F197,F199:F203)</f>
        <v>7696744</v>
      </c>
      <c r="G205" s="37">
        <f t="shared" si="40"/>
        <v>0.61675212831435167</v>
      </c>
      <c r="H205" s="32">
        <f>SUM(H173:H178,H180:H184,H186:H190,H192:H197,H199:H203)</f>
        <v>4444780</v>
      </c>
      <c r="I205" s="37">
        <f t="shared" si="41"/>
        <v>0.35616716950558103</v>
      </c>
      <c r="J205" s="32">
        <f>SUM(J173:J178,J180:J184,J186:J190,J192:J197,J199:J203)</f>
        <v>4447375</v>
      </c>
      <c r="K205" s="37">
        <f t="shared" si="42"/>
        <v>0.32924259046393378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16588899</v>
      </c>
      <c r="O205" s="37">
        <f t="shared" si="45"/>
        <v>1.2280889467842404</v>
      </c>
      <c r="P205" s="32">
        <f>SUM(P173:P178,P180:P184,P186:P190,P192:P197,P199:P203)</f>
        <v>2416124</v>
      </c>
      <c r="Q205" s="32">
        <f>SUM(Q173:Q178,Q180:Q184,Q186:Q190,Q192:Q197,Q199:Q203)</f>
        <v>11407535</v>
      </c>
      <c r="R205" s="32">
        <f>SUM(R173:R178,R180:R184,R186:R190,R192:R197,R199:R203)</f>
        <v>10347110</v>
      </c>
      <c r="S205" s="32">
        <f>SUM(S173:S178,S180:S184,S186:S190,S192:S197,S199:S203)</f>
        <v>9823763</v>
      </c>
      <c r="T205" s="37">
        <f t="shared" si="46"/>
        <v>0.94942094942452526</v>
      </c>
      <c r="U205" s="37">
        <f t="shared" si="47"/>
        <v>0.84070643725239269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428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0</v>
      </c>
      <c r="E216" s="32">
        <f>SUM(E208:E215)</f>
        <v>0</v>
      </c>
      <c r="F216" s="32">
        <f>SUM(F208:F215)</f>
        <v>0</v>
      </c>
      <c r="G216" s="37">
        <f t="shared" si="48"/>
        <v>0</v>
      </c>
      <c r="H216" s="32">
        <f>SUM(H208:H215)</f>
        <v>0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0</v>
      </c>
      <c r="O216" s="37">
        <f t="shared" si="53"/>
        <v>0</v>
      </c>
      <c r="P216" s="32">
        <f>SUM(P208:P215)</f>
        <v>0</v>
      </c>
      <c r="Q216" s="32">
        <f>SUM(Q208:Q215)</f>
        <v>0</v>
      </c>
      <c r="R216" s="32">
        <f>SUM(R208:R215)</f>
        <v>0</v>
      </c>
      <c r="S216" s="32">
        <f>SUM(S208:S215)</f>
        <v>428</v>
      </c>
      <c r="T216" s="37">
        <f t="shared" si="54"/>
        <v>0</v>
      </c>
      <c r="U216" s="37">
        <f t="shared" si="55"/>
        <v>0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104137</v>
      </c>
      <c r="E218" s="31">
        <v>1380725</v>
      </c>
      <c r="F218" s="31">
        <v>529404</v>
      </c>
      <c r="G218" s="36">
        <f t="shared" si="48"/>
        <v>5.0837262452346428</v>
      </c>
      <c r="H218" s="31">
        <v>160959</v>
      </c>
      <c r="I218" s="36">
        <f t="shared" si="49"/>
        <v>1.5456466001517233</v>
      </c>
      <c r="J218" s="31">
        <v>63016</v>
      </c>
      <c r="K218" s="36">
        <f t="shared" si="50"/>
        <v>4.5639790689673901E-2</v>
      </c>
      <c r="L218" s="31">
        <v>0</v>
      </c>
      <c r="M218" s="36">
        <f t="shared" si="51"/>
        <v>0</v>
      </c>
      <c r="N218" s="31">
        <f t="shared" si="52"/>
        <v>753379</v>
      </c>
      <c r="O218" s="36">
        <f t="shared" si="53"/>
        <v>0.54564015281826572</v>
      </c>
      <c r="P218" s="31">
        <v>26906</v>
      </c>
      <c r="Q218" s="31">
        <v>68936</v>
      </c>
      <c r="R218" s="31">
        <v>111797</v>
      </c>
      <c r="S218" s="31">
        <v>54509</v>
      </c>
      <c r="T218" s="36">
        <f t="shared" si="54"/>
        <v>0.48757122284140003</v>
      </c>
      <c r="U218" s="36">
        <f t="shared" si="55"/>
        <v>1.3420798334943878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1603298</v>
      </c>
      <c r="E223" s="31">
        <v>1603298</v>
      </c>
      <c r="F223" s="31">
        <v>47826</v>
      </c>
      <c r="G223" s="36">
        <f t="shared" si="48"/>
        <v>2.9829763400191354E-2</v>
      </c>
      <c r="H223" s="31">
        <v>82608</v>
      </c>
      <c r="I223" s="36">
        <f t="shared" si="49"/>
        <v>5.1523796574311199E-2</v>
      </c>
      <c r="J223" s="31">
        <v>38261</v>
      </c>
      <c r="K223" s="36">
        <f t="shared" si="50"/>
        <v>2.3863935463026835E-2</v>
      </c>
      <c r="L223" s="31">
        <v>0</v>
      </c>
      <c r="M223" s="36">
        <f t="shared" si="51"/>
        <v>0</v>
      </c>
      <c r="N223" s="31">
        <f t="shared" si="52"/>
        <v>168695</v>
      </c>
      <c r="O223" s="36">
        <f t="shared" si="53"/>
        <v>0.1052174954375294</v>
      </c>
      <c r="P223" s="31">
        <v>21739</v>
      </c>
      <c r="Q223" s="31">
        <v>1164400</v>
      </c>
      <c r="R223" s="31">
        <v>1164400</v>
      </c>
      <c r="S223" s="31">
        <v>56522</v>
      </c>
      <c r="T223" s="36">
        <f t="shared" si="54"/>
        <v>4.8541738234283753E-2</v>
      </c>
      <c r="U223" s="36">
        <f t="shared" si="55"/>
        <v>0.76001656009936069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1707435</v>
      </c>
      <c r="E224" s="32">
        <f>SUM(E217:E223)</f>
        <v>2984023</v>
      </c>
      <c r="F224" s="32">
        <f>SUM(F217:F223)</f>
        <v>577230</v>
      </c>
      <c r="G224" s="37">
        <f t="shared" si="48"/>
        <v>0.3380685062681742</v>
      </c>
      <c r="H224" s="32">
        <f>SUM(H217:H223)</f>
        <v>243567</v>
      </c>
      <c r="I224" s="37">
        <f t="shared" si="49"/>
        <v>0.1426508183327623</v>
      </c>
      <c r="J224" s="32">
        <f>SUM(J217:J223)</f>
        <v>101277</v>
      </c>
      <c r="K224" s="37">
        <f t="shared" si="50"/>
        <v>3.3939751804862091E-2</v>
      </c>
      <c r="L224" s="32">
        <f>SUM(L217:L223)</f>
        <v>0</v>
      </c>
      <c r="M224" s="37">
        <f t="shared" si="51"/>
        <v>0</v>
      </c>
      <c r="N224" s="32">
        <f t="shared" si="52"/>
        <v>922074</v>
      </c>
      <c r="O224" s="37">
        <f t="shared" si="53"/>
        <v>0.30900365044103212</v>
      </c>
      <c r="P224" s="32">
        <f>SUM(P217:P223)</f>
        <v>48645</v>
      </c>
      <c r="Q224" s="32">
        <f>SUM(Q217:Q223)</f>
        <v>1233336</v>
      </c>
      <c r="R224" s="32">
        <f>SUM(R217:R223)</f>
        <v>1276197</v>
      </c>
      <c r="S224" s="32">
        <f>SUM(S217:S223)</f>
        <v>111031</v>
      </c>
      <c r="T224" s="37">
        <f t="shared" si="54"/>
        <v>8.7001458238814222E-2</v>
      </c>
      <c r="U224" s="37">
        <f t="shared" si="55"/>
        <v>1.0819611470860315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275000</v>
      </c>
      <c r="E225" s="31">
        <v>275000</v>
      </c>
      <c r="F225" s="31">
        <v>210</v>
      </c>
      <c r="G225" s="36">
        <f t="shared" si="48"/>
        <v>7.6363636363636369E-4</v>
      </c>
      <c r="H225" s="31">
        <v>1080</v>
      </c>
      <c r="I225" s="36">
        <f t="shared" si="49"/>
        <v>3.9272727272727272E-3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1290</v>
      </c>
      <c r="O225" s="36">
        <f t="shared" si="53"/>
        <v>4.6909090909090911E-3</v>
      </c>
      <c r="P225" s="31">
        <v>1372</v>
      </c>
      <c r="Q225" s="31">
        <v>0</v>
      </c>
      <c r="R225" s="31">
        <v>0</v>
      </c>
      <c r="S225" s="31">
        <v>2955</v>
      </c>
      <c r="T225" s="36">
        <f t="shared" si="54"/>
        <v>0</v>
      </c>
      <c r="U225" s="36">
        <f t="shared" si="55"/>
        <v>-1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1294088</v>
      </c>
      <c r="E226" s="31">
        <v>1294088</v>
      </c>
      <c r="F226" s="31">
        <v>289835</v>
      </c>
      <c r="G226" s="36">
        <f t="shared" si="48"/>
        <v>0.22396854000655289</v>
      </c>
      <c r="H226" s="31">
        <v>289895</v>
      </c>
      <c r="I226" s="36">
        <f t="shared" si="49"/>
        <v>0.22401490470508961</v>
      </c>
      <c r="J226" s="31">
        <v>290180</v>
      </c>
      <c r="K226" s="36">
        <f t="shared" si="50"/>
        <v>0.22423513702313908</v>
      </c>
      <c r="L226" s="31">
        <v>0</v>
      </c>
      <c r="M226" s="36">
        <f t="shared" si="51"/>
        <v>0</v>
      </c>
      <c r="N226" s="31">
        <f t="shared" si="52"/>
        <v>869910</v>
      </c>
      <c r="O226" s="36">
        <f t="shared" si="53"/>
        <v>0.67221858173478155</v>
      </c>
      <c r="P226" s="31">
        <v>279360</v>
      </c>
      <c r="Q226" s="31">
        <v>1187427</v>
      </c>
      <c r="R226" s="31">
        <v>1116886</v>
      </c>
      <c r="S226" s="31">
        <v>837690</v>
      </c>
      <c r="T226" s="36">
        <f t="shared" si="54"/>
        <v>0.75002283133641212</v>
      </c>
      <c r="U226" s="36">
        <f t="shared" si="55"/>
        <v>3.8731386025200543E-2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349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1569088</v>
      </c>
      <c r="E230" s="32">
        <f>SUM(E225:E229)</f>
        <v>1569088</v>
      </c>
      <c r="F230" s="32">
        <f>SUM(F225:F229)</f>
        <v>290045</v>
      </c>
      <c r="G230" s="37">
        <f t="shared" si="48"/>
        <v>0.18484941571154709</v>
      </c>
      <c r="H230" s="32">
        <f>SUM(H225:H229)</f>
        <v>290975</v>
      </c>
      <c r="I230" s="37">
        <f t="shared" si="49"/>
        <v>0.18544211669453847</v>
      </c>
      <c r="J230" s="32">
        <f>SUM(J225:J229)</f>
        <v>290180</v>
      </c>
      <c r="K230" s="37">
        <f t="shared" si="50"/>
        <v>0.18493545295101357</v>
      </c>
      <c r="L230" s="32">
        <f>SUM(L225:L229)</f>
        <v>0</v>
      </c>
      <c r="M230" s="37">
        <f t="shared" si="51"/>
        <v>0</v>
      </c>
      <c r="N230" s="32">
        <f t="shared" si="52"/>
        <v>871200</v>
      </c>
      <c r="O230" s="37">
        <f t="shared" si="53"/>
        <v>0.55522698535709913</v>
      </c>
      <c r="P230" s="32">
        <f>SUM(P225:P229)</f>
        <v>280732</v>
      </c>
      <c r="Q230" s="32">
        <f>SUM(Q225:Q229)</f>
        <v>1187776</v>
      </c>
      <c r="R230" s="32">
        <f>SUM(R225:R229)</f>
        <v>1116886</v>
      </c>
      <c r="S230" s="32">
        <f>SUM(S225:S229)</f>
        <v>840645</v>
      </c>
      <c r="T230" s="37">
        <f t="shared" si="54"/>
        <v>0.75266858032064154</v>
      </c>
      <c r="U230" s="37">
        <f t="shared" si="55"/>
        <v>3.3654873687360087E-2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3276523</v>
      </c>
      <c r="E231" s="32">
        <f>SUM(E208:E215,E217:E223,E225:E229)</f>
        <v>4553111</v>
      </c>
      <c r="F231" s="32">
        <f>SUM(F208:F215,F217:F223,F225:F229)</f>
        <v>867275</v>
      </c>
      <c r="G231" s="37">
        <f t="shared" si="48"/>
        <v>0.26469370121924979</v>
      </c>
      <c r="H231" s="32">
        <f>SUM(H208:H215,H217:H223,H225:H229)</f>
        <v>534542</v>
      </c>
      <c r="I231" s="37">
        <f t="shared" si="49"/>
        <v>0.16314306354632641</v>
      </c>
      <c r="J231" s="32">
        <f>SUM(J208:J215,J217:J223,J225:J229)</f>
        <v>391457</v>
      </c>
      <c r="K231" s="37">
        <f t="shared" si="50"/>
        <v>8.5975720776409803E-2</v>
      </c>
      <c r="L231" s="32">
        <f>SUM(L208:L215,L217:L223,L225:L229)</f>
        <v>0</v>
      </c>
      <c r="M231" s="37">
        <f t="shared" si="51"/>
        <v>0</v>
      </c>
      <c r="N231" s="32">
        <f t="shared" si="52"/>
        <v>1793274</v>
      </c>
      <c r="O231" s="37">
        <f t="shared" si="53"/>
        <v>0.39385685962850453</v>
      </c>
      <c r="P231" s="32">
        <f>SUM(P208:P215,P217:P223,P225:P229)</f>
        <v>329377</v>
      </c>
      <c r="Q231" s="32">
        <f>SUM(Q208:Q215,Q217:Q223,Q225:Q229)</f>
        <v>2421112</v>
      </c>
      <c r="R231" s="32">
        <f>SUM(R208:R215,R217:R223,R225:R229)</f>
        <v>2393083</v>
      </c>
      <c r="S231" s="32">
        <f>SUM(S208:S215,S217:S223,S225:S229)</f>
        <v>952104</v>
      </c>
      <c r="T231" s="37">
        <f t="shared" si="54"/>
        <v>0.39785665603742121</v>
      </c>
      <c r="U231" s="37">
        <f t="shared" si="55"/>
        <v>0.18847703391554349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22266</v>
      </c>
      <c r="E235" s="31">
        <v>22266</v>
      </c>
      <c r="F235" s="31">
        <v>10172</v>
      </c>
      <c r="G235" s="36">
        <f t="shared" si="56"/>
        <v>0.45684002515045363</v>
      </c>
      <c r="H235" s="31">
        <v>8806</v>
      </c>
      <c r="I235" s="36">
        <f t="shared" si="57"/>
        <v>0.39549088296056767</v>
      </c>
      <c r="J235" s="31">
        <v>6484</v>
      </c>
      <c r="K235" s="36">
        <f t="shared" si="58"/>
        <v>0.29120632354262105</v>
      </c>
      <c r="L235" s="31">
        <v>0</v>
      </c>
      <c r="M235" s="36">
        <f t="shared" si="59"/>
        <v>0</v>
      </c>
      <c r="N235" s="31">
        <f t="shared" si="60"/>
        <v>25462</v>
      </c>
      <c r="O235" s="36">
        <f t="shared" si="61"/>
        <v>1.1435372316536423</v>
      </c>
      <c r="P235" s="31">
        <v>4930</v>
      </c>
      <c r="Q235" s="31">
        <v>30264</v>
      </c>
      <c r="R235" s="31">
        <v>30264</v>
      </c>
      <c r="S235" s="31">
        <v>17312</v>
      </c>
      <c r="T235" s="36">
        <f t="shared" si="62"/>
        <v>0.57203277821834519</v>
      </c>
      <c r="U235" s="36">
        <f t="shared" si="63"/>
        <v>0.31521298174442181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22266</v>
      </c>
      <c r="E240" s="32">
        <f>SUM(E234:E239)</f>
        <v>22266</v>
      </c>
      <c r="F240" s="32">
        <f>SUM(F234:F239)</f>
        <v>10172</v>
      </c>
      <c r="G240" s="37">
        <f t="shared" si="56"/>
        <v>0.45684002515045363</v>
      </c>
      <c r="H240" s="32">
        <f>SUM(H234:H239)</f>
        <v>8806</v>
      </c>
      <c r="I240" s="37">
        <f t="shared" si="57"/>
        <v>0.39549088296056767</v>
      </c>
      <c r="J240" s="32">
        <f>SUM(J234:J239)</f>
        <v>6484</v>
      </c>
      <c r="K240" s="37">
        <f t="shared" si="58"/>
        <v>0.29120632354262105</v>
      </c>
      <c r="L240" s="32">
        <f>SUM(L234:L239)</f>
        <v>0</v>
      </c>
      <c r="M240" s="37">
        <f t="shared" si="59"/>
        <v>0</v>
      </c>
      <c r="N240" s="32">
        <f t="shared" si="60"/>
        <v>25462</v>
      </c>
      <c r="O240" s="37">
        <f t="shared" si="61"/>
        <v>1.1435372316536423</v>
      </c>
      <c r="P240" s="32">
        <f>SUM(P234:P239)</f>
        <v>4930</v>
      </c>
      <c r="Q240" s="32">
        <f>SUM(Q234:Q239)</f>
        <v>30264</v>
      </c>
      <c r="R240" s="32">
        <f>SUM(R234:R239)</f>
        <v>30264</v>
      </c>
      <c r="S240" s="32">
        <f>SUM(S234:S239)</f>
        <v>17312</v>
      </c>
      <c r="T240" s="37">
        <f t="shared" si="62"/>
        <v>0.57203277821834519</v>
      </c>
      <c r="U240" s="37">
        <f t="shared" si="63"/>
        <v>0.31521298174442181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120000</v>
      </c>
      <c r="E246" s="31">
        <v>404604</v>
      </c>
      <c r="F246" s="31">
        <v>44263</v>
      </c>
      <c r="G246" s="36">
        <f t="shared" si="56"/>
        <v>0.36885833333333334</v>
      </c>
      <c r="H246" s="31">
        <v>225474</v>
      </c>
      <c r="I246" s="36">
        <f t="shared" si="57"/>
        <v>1.8789499999999999</v>
      </c>
      <c r="J246" s="31">
        <v>158258</v>
      </c>
      <c r="K246" s="36">
        <f t="shared" si="58"/>
        <v>0.39114294470642902</v>
      </c>
      <c r="L246" s="31">
        <v>0</v>
      </c>
      <c r="M246" s="36">
        <f t="shared" si="59"/>
        <v>0</v>
      </c>
      <c r="N246" s="31">
        <f t="shared" si="60"/>
        <v>427995</v>
      </c>
      <c r="O246" s="36">
        <f t="shared" si="61"/>
        <v>1.0578120829255271</v>
      </c>
      <c r="P246" s="31">
        <v>14376</v>
      </c>
      <c r="Q246" s="31">
        <v>0</v>
      </c>
      <c r="R246" s="31">
        <v>0</v>
      </c>
      <c r="S246" s="31">
        <v>14376</v>
      </c>
      <c r="T246" s="36">
        <f t="shared" si="62"/>
        <v>0</v>
      </c>
      <c r="U246" s="36">
        <f t="shared" si="63"/>
        <v>10.008486366165831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120000</v>
      </c>
      <c r="E247" s="32">
        <f>SUM(E241:E246)</f>
        <v>404604</v>
      </c>
      <c r="F247" s="32">
        <f>SUM(F241:F246)</f>
        <v>44263</v>
      </c>
      <c r="G247" s="37">
        <f t="shared" si="56"/>
        <v>0.36885833333333334</v>
      </c>
      <c r="H247" s="32">
        <f>SUM(H241:H246)</f>
        <v>225474</v>
      </c>
      <c r="I247" s="37">
        <f t="shared" si="57"/>
        <v>1.8789499999999999</v>
      </c>
      <c r="J247" s="32">
        <f>SUM(J241:J246)</f>
        <v>158258</v>
      </c>
      <c r="K247" s="37">
        <f t="shared" si="58"/>
        <v>0.39114294470642902</v>
      </c>
      <c r="L247" s="32">
        <f>SUM(L241:L246)</f>
        <v>0</v>
      </c>
      <c r="M247" s="37">
        <f t="shared" si="59"/>
        <v>0</v>
      </c>
      <c r="N247" s="32">
        <f t="shared" si="60"/>
        <v>427995</v>
      </c>
      <c r="O247" s="37">
        <f t="shared" si="61"/>
        <v>1.0578120829255271</v>
      </c>
      <c r="P247" s="32">
        <f>SUM(P241:P246)</f>
        <v>14376</v>
      </c>
      <c r="Q247" s="32">
        <f>SUM(Q241:Q246)</f>
        <v>0</v>
      </c>
      <c r="R247" s="32">
        <f>SUM(R241:R246)</f>
        <v>0</v>
      </c>
      <c r="S247" s="32">
        <f>SUM(S241:S246)</f>
        <v>14376</v>
      </c>
      <c r="T247" s="37">
        <f t="shared" si="62"/>
        <v>0</v>
      </c>
      <c r="U247" s="37">
        <f t="shared" si="63"/>
        <v>10.008486366165831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15078</v>
      </c>
      <c r="E248" s="31">
        <v>15078</v>
      </c>
      <c r="F248" s="31">
        <v>2875</v>
      </c>
      <c r="G248" s="36">
        <f t="shared" si="56"/>
        <v>0.19067515585621436</v>
      </c>
      <c r="H248" s="31">
        <v>2619</v>
      </c>
      <c r="I248" s="36">
        <f t="shared" si="57"/>
        <v>0.17369677676084361</v>
      </c>
      <c r="J248" s="31">
        <v>2591</v>
      </c>
      <c r="K248" s="36">
        <f t="shared" si="58"/>
        <v>0.17183976654728744</v>
      </c>
      <c r="L248" s="31">
        <v>0</v>
      </c>
      <c r="M248" s="36">
        <f t="shared" si="59"/>
        <v>0</v>
      </c>
      <c r="N248" s="31">
        <f t="shared" si="60"/>
        <v>8085</v>
      </c>
      <c r="O248" s="36">
        <f t="shared" si="61"/>
        <v>0.53621169916434541</v>
      </c>
      <c r="P248" s="31">
        <v>2567</v>
      </c>
      <c r="Q248" s="31">
        <v>14374</v>
      </c>
      <c r="R248" s="31">
        <v>14374</v>
      </c>
      <c r="S248" s="31">
        <v>5279</v>
      </c>
      <c r="T248" s="36">
        <f t="shared" si="62"/>
        <v>0.36726033115347156</v>
      </c>
      <c r="U248" s="36">
        <f t="shared" si="63"/>
        <v>9.3494351382936713E-3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22466720</v>
      </c>
      <c r="E253" s="31">
        <v>22466720</v>
      </c>
      <c r="F253" s="31">
        <v>9361115</v>
      </c>
      <c r="G253" s="36">
        <f t="shared" si="56"/>
        <v>0.41666585064486494</v>
      </c>
      <c r="H253" s="31">
        <v>7488892</v>
      </c>
      <c r="I253" s="36">
        <f t="shared" si="57"/>
        <v>0.33333268051589193</v>
      </c>
      <c r="J253" s="31">
        <v>5616713</v>
      </c>
      <c r="K253" s="36">
        <f t="shared" si="58"/>
        <v>0.25000146883924312</v>
      </c>
      <c r="L253" s="31">
        <v>0</v>
      </c>
      <c r="M253" s="36">
        <f t="shared" si="59"/>
        <v>0</v>
      </c>
      <c r="N253" s="31">
        <f t="shared" si="60"/>
        <v>22466720</v>
      </c>
      <c r="O253" s="36">
        <f t="shared" si="61"/>
        <v>1</v>
      </c>
      <c r="P253" s="31">
        <v>8019542</v>
      </c>
      <c r="Q253" s="31">
        <v>21220815</v>
      </c>
      <c r="R253" s="31">
        <v>21220815</v>
      </c>
      <c r="S253" s="31">
        <v>21220816</v>
      </c>
      <c r="T253" s="36">
        <f t="shared" si="62"/>
        <v>1.0000000471235435</v>
      </c>
      <c r="U253" s="36">
        <f t="shared" si="63"/>
        <v>-0.29962172403361687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22481798</v>
      </c>
      <c r="E254" s="32">
        <f>SUM(E248:E253)</f>
        <v>22481798</v>
      </c>
      <c r="F254" s="32">
        <f>SUM(F248:F253)</f>
        <v>9363990</v>
      </c>
      <c r="G254" s="37">
        <f t="shared" si="56"/>
        <v>0.4165142841333242</v>
      </c>
      <c r="H254" s="32">
        <f>SUM(H248:H253)</f>
        <v>7491511</v>
      </c>
      <c r="I254" s="37">
        <f t="shared" si="57"/>
        <v>0.33322561656323041</v>
      </c>
      <c r="J254" s="32">
        <f>SUM(J248:J253)</f>
        <v>5619304</v>
      </c>
      <c r="K254" s="37">
        <f t="shared" si="58"/>
        <v>0.24994904766958587</v>
      </c>
      <c r="L254" s="32">
        <f>SUM(L248:L253)</f>
        <v>0</v>
      </c>
      <c r="M254" s="37">
        <f t="shared" si="59"/>
        <v>0</v>
      </c>
      <c r="N254" s="32">
        <f t="shared" si="60"/>
        <v>22474805</v>
      </c>
      <c r="O254" s="37">
        <f t="shared" si="61"/>
        <v>0.99968894836614042</v>
      </c>
      <c r="P254" s="32">
        <f>SUM(P248:P253)</f>
        <v>8022109</v>
      </c>
      <c r="Q254" s="32">
        <f>SUM(Q248:Q253)</f>
        <v>21235189</v>
      </c>
      <c r="R254" s="32">
        <f>SUM(R248:R253)</f>
        <v>21235189</v>
      </c>
      <c r="S254" s="32">
        <f>SUM(S248:S253)</f>
        <v>21226095</v>
      </c>
      <c r="T254" s="37">
        <f t="shared" si="62"/>
        <v>0.99957174857261688</v>
      </c>
      <c r="U254" s="37">
        <f t="shared" si="63"/>
        <v>-0.29952285614668162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108677</v>
      </c>
      <c r="E255" s="31">
        <v>173741</v>
      </c>
      <c r="F255" s="31">
        <v>56583</v>
      </c>
      <c r="G255" s="36">
        <f t="shared" si="56"/>
        <v>0.52065294404519813</v>
      </c>
      <c r="H255" s="31">
        <v>28653</v>
      </c>
      <c r="I255" s="36">
        <f t="shared" si="57"/>
        <v>0.26365284282782925</v>
      </c>
      <c r="J255" s="31">
        <v>40006</v>
      </c>
      <c r="K255" s="36">
        <f t="shared" si="58"/>
        <v>0.23026228696738249</v>
      </c>
      <c r="L255" s="31">
        <v>0</v>
      </c>
      <c r="M255" s="36">
        <f t="shared" si="59"/>
        <v>0</v>
      </c>
      <c r="N255" s="31">
        <f t="shared" si="60"/>
        <v>125242</v>
      </c>
      <c r="O255" s="36">
        <f t="shared" si="61"/>
        <v>0.72085460541841018</v>
      </c>
      <c r="P255" s="31">
        <v>42821</v>
      </c>
      <c r="Q255" s="31">
        <v>221211</v>
      </c>
      <c r="R255" s="31">
        <v>221211</v>
      </c>
      <c r="S255" s="31">
        <v>122494</v>
      </c>
      <c r="T255" s="36">
        <f t="shared" si="62"/>
        <v>0.55374280664162268</v>
      </c>
      <c r="U255" s="36">
        <f t="shared" si="63"/>
        <v>-6.5738773031923547E-2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108677</v>
      </c>
      <c r="E259" s="32">
        <f>SUM(E255:E258)</f>
        <v>173741</v>
      </c>
      <c r="F259" s="32">
        <f>SUM(F255:F258)</f>
        <v>56583</v>
      </c>
      <c r="G259" s="37">
        <f t="shared" si="56"/>
        <v>0.52065294404519813</v>
      </c>
      <c r="H259" s="32">
        <f>SUM(H255:H258)</f>
        <v>28653</v>
      </c>
      <c r="I259" s="37">
        <f t="shared" si="57"/>
        <v>0.26365284282782925</v>
      </c>
      <c r="J259" s="32">
        <f>SUM(J255:J258)</f>
        <v>40006</v>
      </c>
      <c r="K259" s="37">
        <f t="shared" si="58"/>
        <v>0.23026228696738249</v>
      </c>
      <c r="L259" s="32">
        <f>SUM(L255:L258)</f>
        <v>0</v>
      </c>
      <c r="M259" s="37">
        <f t="shared" si="59"/>
        <v>0</v>
      </c>
      <c r="N259" s="32">
        <f t="shared" si="60"/>
        <v>125242</v>
      </c>
      <c r="O259" s="37">
        <f t="shared" si="61"/>
        <v>0.72085460541841018</v>
      </c>
      <c r="P259" s="32">
        <f>SUM(P255:P258)</f>
        <v>42821</v>
      </c>
      <c r="Q259" s="32">
        <f>SUM(Q255:Q258)</f>
        <v>221211</v>
      </c>
      <c r="R259" s="32">
        <f>SUM(R255:R258)</f>
        <v>221211</v>
      </c>
      <c r="S259" s="32">
        <f>SUM(S255:S258)</f>
        <v>122494</v>
      </c>
      <c r="T259" s="37">
        <f t="shared" si="62"/>
        <v>0.55374280664162268</v>
      </c>
      <c r="U259" s="37">
        <f t="shared" si="63"/>
        <v>-6.5738773031923547E-2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22732741</v>
      </c>
      <c r="E260" s="32">
        <f>SUM(E234:E239,E241:E246,E248:E253,E255:E258)</f>
        <v>23082409</v>
      </c>
      <c r="F260" s="32">
        <f>SUM(F234:F239,F241:F246,F248:F253,F255:F258)</f>
        <v>9475008</v>
      </c>
      <c r="G260" s="37">
        <f t="shared" si="56"/>
        <v>0.41680006823638205</v>
      </c>
      <c r="H260" s="32">
        <f>SUM(H234:H239,H241:H246,H248:H253,H255:H258)</f>
        <v>7754444</v>
      </c>
      <c r="I260" s="37">
        <f t="shared" si="57"/>
        <v>0.34111346273641174</v>
      </c>
      <c r="J260" s="32">
        <f>SUM(J234:J239,J241:J246,J248:J253,J255:J258)</f>
        <v>5824052</v>
      </c>
      <c r="K260" s="37">
        <f t="shared" si="58"/>
        <v>0.25231560535990849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23053504</v>
      </c>
      <c r="O260" s="37">
        <f t="shared" si="61"/>
        <v>0.9987477476895934</v>
      </c>
      <c r="P260" s="32">
        <f>SUM(P234:P239,P241:P246,P248:P253,P255:P258)</f>
        <v>8084236</v>
      </c>
      <c r="Q260" s="32">
        <f>SUM(Q234:Q239,Q241:Q246,Q248:Q253,Q255:Q258)</f>
        <v>21486664</v>
      </c>
      <c r="R260" s="32">
        <f>SUM(R234:R239,R241:R246,R248:R253,R255:R258)</f>
        <v>21486664</v>
      </c>
      <c r="S260" s="32">
        <f>SUM(S234:S239,S241:S246,S248:S253,S255:S258)</f>
        <v>21380277</v>
      </c>
      <c r="T260" s="37">
        <f t="shared" si="62"/>
        <v>0.99504869625177739</v>
      </c>
      <c r="U260" s="37">
        <f t="shared" si="63"/>
        <v>-0.27957917111771602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500</v>
      </c>
      <c r="E263" s="31">
        <v>1000</v>
      </c>
      <c r="F263" s="31">
        <v>27</v>
      </c>
      <c r="G263" s="36">
        <f t="shared" ref="G263:G299" si="64">IF(($D263     =0),0,($F263     /$D263     ))</f>
        <v>5.3999999999999999E-2</v>
      </c>
      <c r="H263" s="31">
        <v>35</v>
      </c>
      <c r="I263" s="36">
        <f t="shared" ref="I263:I299" si="65">IF(($D263     =0),0,($H263     /$D263     ))</f>
        <v>7.0000000000000007E-2</v>
      </c>
      <c r="J263" s="31">
        <v>60</v>
      </c>
      <c r="K263" s="36">
        <f t="shared" ref="K263:K299" si="66">IF(($E263     =0),0,($J263     /$E263     ))</f>
        <v>0.06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122</v>
      </c>
      <c r="O263" s="36">
        <f t="shared" ref="O263:O299" si="69">IF(($E263     =0),0,($N263     /$E263     ))</f>
        <v>0.122</v>
      </c>
      <c r="P263" s="31">
        <v>9</v>
      </c>
      <c r="Q263" s="31">
        <v>300</v>
      </c>
      <c r="R263" s="31">
        <v>300</v>
      </c>
      <c r="S263" s="31">
        <v>132</v>
      </c>
      <c r="T263" s="36">
        <f t="shared" ref="T263:T299" si="70">IF(($R263     =0),0,($S263     /$R263     ))</f>
        <v>0.44</v>
      </c>
      <c r="U263" s="36">
        <f t="shared" ref="U263:U299" si="71">IF(($P263     =0),0,(($J263     /$P263     )-1))</f>
        <v>5.666666666666667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354755</v>
      </c>
      <c r="E264" s="31">
        <v>354755</v>
      </c>
      <c r="F264" s="31">
        <v>134009</v>
      </c>
      <c r="G264" s="36">
        <f t="shared" si="64"/>
        <v>0.37775084213048443</v>
      </c>
      <c r="H264" s="31">
        <v>120495</v>
      </c>
      <c r="I264" s="36">
        <f t="shared" si="65"/>
        <v>0.339656946343251</v>
      </c>
      <c r="J264" s="31">
        <v>80818</v>
      </c>
      <c r="K264" s="36">
        <f t="shared" si="66"/>
        <v>0.2278135614720018</v>
      </c>
      <c r="L264" s="31">
        <v>0</v>
      </c>
      <c r="M264" s="36">
        <f t="shared" si="67"/>
        <v>0</v>
      </c>
      <c r="N264" s="31">
        <f t="shared" si="68"/>
        <v>335322</v>
      </c>
      <c r="O264" s="36">
        <f t="shared" si="69"/>
        <v>0.94522134994573714</v>
      </c>
      <c r="P264" s="31">
        <v>86231</v>
      </c>
      <c r="Q264" s="31">
        <v>338184</v>
      </c>
      <c r="R264" s="31">
        <v>368184</v>
      </c>
      <c r="S264" s="31">
        <v>344471</v>
      </c>
      <c r="T264" s="36">
        <f t="shared" si="70"/>
        <v>0.93559470264867561</v>
      </c>
      <c r="U264" s="36">
        <f t="shared" si="71"/>
        <v>-6.2773248599691578E-2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3298</v>
      </c>
      <c r="E265" s="31">
        <v>29690</v>
      </c>
      <c r="F265" s="31">
        <v>5505</v>
      </c>
      <c r="G265" s="36">
        <f t="shared" si="64"/>
        <v>1.6691934505761068</v>
      </c>
      <c r="H265" s="31">
        <v>9340</v>
      </c>
      <c r="I265" s="36">
        <f t="shared" si="65"/>
        <v>2.8320194057004247</v>
      </c>
      <c r="J265" s="31">
        <v>4994</v>
      </c>
      <c r="K265" s="36">
        <f t="shared" si="66"/>
        <v>0.16820478275513642</v>
      </c>
      <c r="L265" s="31">
        <v>0</v>
      </c>
      <c r="M265" s="36">
        <f t="shared" si="67"/>
        <v>0</v>
      </c>
      <c r="N265" s="31">
        <f t="shared" si="68"/>
        <v>19839</v>
      </c>
      <c r="O265" s="36">
        <f t="shared" si="69"/>
        <v>0.66820478275513639</v>
      </c>
      <c r="P265" s="31">
        <v>2823</v>
      </c>
      <c r="Q265" s="31">
        <v>3144</v>
      </c>
      <c r="R265" s="31">
        <v>3144</v>
      </c>
      <c r="S265" s="31">
        <v>2959</v>
      </c>
      <c r="T265" s="36">
        <f t="shared" si="70"/>
        <v>0.9411577608142494</v>
      </c>
      <c r="U265" s="36">
        <f t="shared" si="71"/>
        <v>0.76904002833864693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358553</v>
      </c>
      <c r="E267" s="32">
        <f>SUM(E263:E266)</f>
        <v>385445</v>
      </c>
      <c r="F267" s="32">
        <f>SUM(F263:F266)</f>
        <v>139541</v>
      </c>
      <c r="G267" s="37">
        <f t="shared" si="64"/>
        <v>0.38917816891784479</v>
      </c>
      <c r="H267" s="32">
        <f>SUM(H263:H266)</f>
        <v>129870</v>
      </c>
      <c r="I267" s="37">
        <f t="shared" si="65"/>
        <v>0.36220586635727492</v>
      </c>
      <c r="J267" s="32">
        <f>SUM(J263:J266)</f>
        <v>85872</v>
      </c>
      <c r="K267" s="37">
        <f t="shared" si="66"/>
        <v>0.2227866491976806</v>
      </c>
      <c r="L267" s="32">
        <f>SUM(L263:L266)</f>
        <v>0</v>
      </c>
      <c r="M267" s="37">
        <f t="shared" si="67"/>
        <v>0</v>
      </c>
      <c r="N267" s="32">
        <f t="shared" si="68"/>
        <v>355283</v>
      </c>
      <c r="O267" s="37">
        <f t="shared" si="69"/>
        <v>0.92174759044740495</v>
      </c>
      <c r="P267" s="32">
        <f>SUM(P263:P266)</f>
        <v>89063</v>
      </c>
      <c r="Q267" s="32">
        <f>SUM(Q263:Q266)</f>
        <v>341628</v>
      </c>
      <c r="R267" s="32">
        <f>SUM(R263:R266)</f>
        <v>371628</v>
      </c>
      <c r="S267" s="32">
        <f>SUM(S263:S266)</f>
        <v>347562</v>
      </c>
      <c r="T267" s="37">
        <f t="shared" si="70"/>
        <v>0.93524169330620943</v>
      </c>
      <c r="U267" s="37">
        <f t="shared" si="71"/>
        <v>-3.5828570786970992E-2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340934</v>
      </c>
      <c r="E271" s="31">
        <v>340934</v>
      </c>
      <c r="F271" s="31">
        <v>215579</v>
      </c>
      <c r="G271" s="36">
        <f t="shared" si="64"/>
        <v>0.63231886523491354</v>
      </c>
      <c r="H271" s="31">
        <v>443</v>
      </c>
      <c r="I271" s="36">
        <f t="shared" si="65"/>
        <v>1.2993717259058939E-3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216022</v>
      </c>
      <c r="O271" s="36">
        <f t="shared" si="69"/>
        <v>0.63361823696081943</v>
      </c>
      <c r="P271" s="31">
        <v>0</v>
      </c>
      <c r="Q271" s="31">
        <v>306197</v>
      </c>
      <c r="R271" s="31">
        <v>325009</v>
      </c>
      <c r="S271" s="31">
        <v>325009</v>
      </c>
      <c r="T271" s="36">
        <f t="shared" si="70"/>
        <v>1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3150988</v>
      </c>
      <c r="E274" s="31">
        <v>31167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3119821</v>
      </c>
      <c r="R274" s="31">
        <v>3119821</v>
      </c>
      <c r="S274" s="31">
        <v>46926</v>
      </c>
      <c r="T274" s="36">
        <f t="shared" si="70"/>
        <v>1.5041247558754172E-2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3491922</v>
      </c>
      <c r="E275" s="32">
        <f>SUM(E268:E274)</f>
        <v>372101</v>
      </c>
      <c r="F275" s="32">
        <f>SUM(F268:F274)</f>
        <v>215579</v>
      </c>
      <c r="G275" s="37">
        <f t="shared" si="64"/>
        <v>6.1736487813874419E-2</v>
      </c>
      <c r="H275" s="32">
        <f>SUM(H268:H274)</f>
        <v>443</v>
      </c>
      <c r="I275" s="37">
        <f t="shared" si="65"/>
        <v>1.268642312170776E-4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216022</v>
      </c>
      <c r="O275" s="37">
        <f t="shared" si="69"/>
        <v>0.58054667953055761</v>
      </c>
      <c r="P275" s="32">
        <f>SUM(P268:P274)</f>
        <v>0</v>
      </c>
      <c r="Q275" s="32">
        <f>SUM(Q268:Q274)</f>
        <v>3426018</v>
      </c>
      <c r="R275" s="32">
        <f>SUM(R268:R274)</f>
        <v>3444830</v>
      </c>
      <c r="S275" s="32">
        <f>SUM(S268:S274)</f>
        <v>371935</v>
      </c>
      <c r="T275" s="37">
        <f t="shared" si="70"/>
        <v>0.10796904346513471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10000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6000</v>
      </c>
      <c r="R279" s="31">
        <v>6000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10000</v>
      </c>
      <c r="E285" s="32">
        <f>SUM(E276:E284)</f>
        <v>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6000</v>
      </c>
      <c r="R285" s="32">
        <f>SUM(R276:R284)</f>
        <v>6000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46059</v>
      </c>
      <c r="E296" s="31">
        <v>46059</v>
      </c>
      <c r="F296" s="31">
        <v>10935</v>
      </c>
      <c r="G296" s="36">
        <f t="shared" si="64"/>
        <v>0.23741288347554224</v>
      </c>
      <c r="H296" s="31">
        <v>4116</v>
      </c>
      <c r="I296" s="36">
        <f t="shared" si="65"/>
        <v>8.9363642284895461E-2</v>
      </c>
      <c r="J296" s="31">
        <v>19328</v>
      </c>
      <c r="K296" s="36">
        <f t="shared" si="66"/>
        <v>0.41963568466532059</v>
      </c>
      <c r="L296" s="31">
        <v>0</v>
      </c>
      <c r="M296" s="36">
        <f t="shared" si="67"/>
        <v>0</v>
      </c>
      <c r="N296" s="31">
        <f t="shared" si="68"/>
        <v>34379</v>
      </c>
      <c r="O296" s="36">
        <f t="shared" si="69"/>
        <v>0.74641221042575823</v>
      </c>
      <c r="P296" s="31">
        <v>18044</v>
      </c>
      <c r="Q296" s="31">
        <v>43908</v>
      </c>
      <c r="R296" s="31">
        <v>43908</v>
      </c>
      <c r="S296" s="31">
        <v>48300</v>
      </c>
      <c r="T296" s="36">
        <f t="shared" si="70"/>
        <v>1.1000273298715495</v>
      </c>
      <c r="U296" s="36">
        <f t="shared" si="71"/>
        <v>7.1159388162270076E-2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46059</v>
      </c>
      <c r="E298" s="32">
        <f>SUM(E293:E297)</f>
        <v>46059</v>
      </c>
      <c r="F298" s="32">
        <f>SUM(F293:F297)</f>
        <v>10935</v>
      </c>
      <c r="G298" s="37">
        <f t="shared" si="64"/>
        <v>0.23741288347554224</v>
      </c>
      <c r="H298" s="32">
        <f>SUM(H293:H297)</f>
        <v>4116</v>
      </c>
      <c r="I298" s="37">
        <f t="shared" si="65"/>
        <v>8.9363642284895461E-2</v>
      </c>
      <c r="J298" s="32">
        <f>SUM(J293:J297)</f>
        <v>19328</v>
      </c>
      <c r="K298" s="37">
        <f t="shared" si="66"/>
        <v>0.41963568466532059</v>
      </c>
      <c r="L298" s="32">
        <f>SUM(L293:L297)</f>
        <v>0</v>
      </c>
      <c r="M298" s="37">
        <f t="shared" si="67"/>
        <v>0</v>
      </c>
      <c r="N298" s="32">
        <f t="shared" si="68"/>
        <v>34379</v>
      </c>
      <c r="O298" s="37">
        <f t="shared" si="69"/>
        <v>0.74641221042575823</v>
      </c>
      <c r="P298" s="32">
        <f>SUM(P293:P297)</f>
        <v>18044</v>
      </c>
      <c r="Q298" s="32">
        <f>SUM(Q293:Q297)</f>
        <v>43908</v>
      </c>
      <c r="R298" s="32">
        <f>SUM(R293:R297)</f>
        <v>43908</v>
      </c>
      <c r="S298" s="32">
        <f>SUM(S293:S297)</f>
        <v>48300</v>
      </c>
      <c r="T298" s="37">
        <f t="shared" si="70"/>
        <v>1.1000273298715495</v>
      </c>
      <c r="U298" s="37">
        <f t="shared" si="71"/>
        <v>7.1159388162270076E-2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3906534</v>
      </c>
      <c r="E299" s="32">
        <f>SUM(E263:E266,E268:E274,E276:E284,E286:E291,E293:E297)</f>
        <v>803605</v>
      </c>
      <c r="F299" s="32">
        <f>SUM(F263:F266,F268:F274,F276:F284,F286:F291,F293:F297)</f>
        <v>366055</v>
      </c>
      <c r="G299" s="37">
        <f t="shared" si="64"/>
        <v>9.3703267397647116E-2</v>
      </c>
      <c r="H299" s="32">
        <f>SUM(H263:H266,H268:H274,H276:H284,H286:H291,H293:H297)</f>
        <v>134429</v>
      </c>
      <c r="I299" s="37">
        <f t="shared" si="65"/>
        <v>3.4411322159233738E-2</v>
      </c>
      <c r="J299" s="32">
        <f>SUM(J263:J266,J268:J274,J276:J284,J286:J291,J293:J297)</f>
        <v>105200</v>
      </c>
      <c r="K299" s="37">
        <f t="shared" si="66"/>
        <v>0.1309100864230561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605684</v>
      </c>
      <c r="O299" s="37">
        <f t="shared" si="69"/>
        <v>0.75370860061846301</v>
      </c>
      <c r="P299" s="32">
        <f>SUM(P263:P266,P268:P274,P276:P284,P286:P291,P293:P297)</f>
        <v>107107</v>
      </c>
      <c r="Q299" s="32">
        <f>SUM(Q263:Q266,Q268:Q274,Q276:Q284,Q286:Q291,Q293:Q297)</f>
        <v>3817554</v>
      </c>
      <c r="R299" s="32">
        <f>SUM(R263:R266,R268:R274,R276:R284,R286:R291,R293:R297)</f>
        <v>3866366</v>
      </c>
      <c r="S299" s="32">
        <f>SUM(S263:S266,S268:S274,S276:S284,S286:S291,S293:S297)</f>
        <v>767797</v>
      </c>
      <c r="T299" s="37">
        <f t="shared" si="70"/>
        <v>0.19858363124442951</v>
      </c>
      <c r="U299" s="37">
        <f t="shared" si="71"/>
        <v>-1.7804625281260811E-2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42837480</v>
      </c>
      <c r="E302" s="31">
        <v>49886353</v>
      </c>
      <c r="F302" s="31">
        <v>8622419</v>
      </c>
      <c r="G302" s="36">
        <f t="shared" ref="G302:G339" si="72">IF(($D302     =0),0,($F302     /$D302     ))</f>
        <v>0.20128212490557335</v>
      </c>
      <c r="H302" s="31">
        <v>15161359</v>
      </c>
      <c r="I302" s="36">
        <f t="shared" ref="I302:I339" si="73">IF(($D302     =0),0,($H302     /$D302     ))</f>
        <v>0.3539274252360316</v>
      </c>
      <c r="J302" s="31">
        <v>17814278</v>
      </c>
      <c r="K302" s="36">
        <f t="shared" ref="K302:K339" si="74">IF(($E302     =0),0,($J302     /$E302     ))</f>
        <v>0.35709722055649168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41598056</v>
      </c>
      <c r="O302" s="36">
        <f t="shared" ref="O302:O339" si="77">IF(($E302     =0),0,($N302     /$E302     ))</f>
        <v>0.83385642562405793</v>
      </c>
      <c r="P302" s="31">
        <v>16511448</v>
      </c>
      <c r="Q302" s="31">
        <v>53494031</v>
      </c>
      <c r="R302" s="31">
        <v>59548737</v>
      </c>
      <c r="S302" s="31">
        <v>38204391</v>
      </c>
      <c r="T302" s="36">
        <f t="shared" ref="T302:T339" si="78">IF(($R302     =0),0,($S302     /$R302     ))</f>
        <v>0.64156509314378907</v>
      </c>
      <c r="U302" s="36">
        <f t="shared" ref="U302:U339" si="79">IF(($P302     =0),0,(($J302     /$P302     )-1))</f>
        <v>7.8904648459662718E-2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42837480</v>
      </c>
      <c r="E303" s="32">
        <f>E302</f>
        <v>49886353</v>
      </c>
      <c r="F303" s="32">
        <f>F302</f>
        <v>8622419</v>
      </c>
      <c r="G303" s="37">
        <f t="shared" si="72"/>
        <v>0.20128212490557335</v>
      </c>
      <c r="H303" s="32">
        <f>H302</f>
        <v>15161359</v>
      </c>
      <c r="I303" s="37">
        <f t="shared" si="73"/>
        <v>0.3539274252360316</v>
      </c>
      <c r="J303" s="32">
        <f>J302</f>
        <v>17814278</v>
      </c>
      <c r="K303" s="37">
        <f t="shared" si="74"/>
        <v>0.35709722055649168</v>
      </c>
      <c r="L303" s="32">
        <f>L302</f>
        <v>0</v>
      </c>
      <c r="M303" s="37">
        <f t="shared" si="75"/>
        <v>0</v>
      </c>
      <c r="N303" s="32">
        <f t="shared" si="76"/>
        <v>41598056</v>
      </c>
      <c r="O303" s="37">
        <f t="shared" si="77"/>
        <v>0.83385642562405793</v>
      </c>
      <c r="P303" s="32">
        <f>P302</f>
        <v>16511448</v>
      </c>
      <c r="Q303" s="32">
        <f>Q302</f>
        <v>53494031</v>
      </c>
      <c r="R303" s="32">
        <f>R302</f>
        <v>59548737</v>
      </c>
      <c r="S303" s="32">
        <f>S302</f>
        <v>38204391</v>
      </c>
      <c r="T303" s="37">
        <f t="shared" si="78"/>
        <v>0.64156509314378907</v>
      </c>
      <c r="U303" s="37">
        <f t="shared" si="79"/>
        <v>7.8904648459662718E-2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0</v>
      </c>
      <c r="E310" s="32">
        <f>SUM(E304:E309)</f>
        <v>0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0</v>
      </c>
      <c r="O310" s="37">
        <f t="shared" si="77"/>
        <v>0</v>
      </c>
      <c r="P310" s="32">
        <f>SUM(P304:P309)</f>
        <v>0</v>
      </c>
      <c r="Q310" s="32">
        <f>SUM(Q304:Q309)</f>
        <v>0</v>
      </c>
      <c r="R310" s="32">
        <f>SUM(R304:R309)</f>
        <v>0</v>
      </c>
      <c r="S310" s="32">
        <f>SUM(S304:S309)</f>
        <v>0</v>
      </c>
      <c r="T310" s="37">
        <f t="shared" si="78"/>
        <v>0</v>
      </c>
      <c r="U310" s="37">
        <f t="shared" si="79"/>
        <v>0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10862</v>
      </c>
      <c r="E311" s="31">
        <v>10862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10345</v>
      </c>
      <c r="R311" s="31">
        <v>1916540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1494483</v>
      </c>
      <c r="E313" s="31">
        <v>1494483</v>
      </c>
      <c r="F313" s="31">
        <v>127796</v>
      </c>
      <c r="G313" s="36">
        <f t="shared" si="72"/>
        <v>8.5511845902562958E-2</v>
      </c>
      <c r="H313" s="31">
        <v>535469</v>
      </c>
      <c r="I313" s="36">
        <f t="shared" si="73"/>
        <v>0.35829715025196002</v>
      </c>
      <c r="J313" s="31">
        <v>-166261</v>
      </c>
      <c r="K313" s="36">
        <f t="shared" si="74"/>
        <v>-0.11124984359139582</v>
      </c>
      <c r="L313" s="31">
        <v>0</v>
      </c>
      <c r="M313" s="36">
        <f t="shared" si="75"/>
        <v>0</v>
      </c>
      <c r="N313" s="31">
        <f t="shared" si="76"/>
        <v>497004</v>
      </c>
      <c r="O313" s="36">
        <f t="shared" si="77"/>
        <v>0.33255915256312718</v>
      </c>
      <c r="P313" s="31">
        <v>784792</v>
      </c>
      <c r="Q313" s="31">
        <v>724526</v>
      </c>
      <c r="R313" s="31">
        <v>672402</v>
      </c>
      <c r="S313" s="31">
        <v>894926</v>
      </c>
      <c r="T313" s="36">
        <f t="shared" si="78"/>
        <v>1.330938932364865</v>
      </c>
      <c r="U313" s="36">
        <f t="shared" si="79"/>
        <v>-1.2118535866828408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1505345</v>
      </c>
      <c r="E317" s="32">
        <f>SUM(E311:E316)</f>
        <v>1505345</v>
      </c>
      <c r="F317" s="32">
        <f>SUM(F311:F316)</f>
        <v>127796</v>
      </c>
      <c r="G317" s="37">
        <f t="shared" si="72"/>
        <v>8.489482477438727E-2</v>
      </c>
      <c r="H317" s="32">
        <f>SUM(H311:H316)</f>
        <v>535469</v>
      </c>
      <c r="I317" s="37">
        <f t="shared" si="73"/>
        <v>0.35571181357097542</v>
      </c>
      <c r="J317" s="32">
        <f>SUM(J311:J316)</f>
        <v>-166261</v>
      </c>
      <c r="K317" s="37">
        <f t="shared" si="74"/>
        <v>-0.11044710680940249</v>
      </c>
      <c r="L317" s="32">
        <f>SUM(L311:L316)</f>
        <v>0</v>
      </c>
      <c r="M317" s="37">
        <f t="shared" si="75"/>
        <v>0</v>
      </c>
      <c r="N317" s="32">
        <f t="shared" si="76"/>
        <v>497004</v>
      </c>
      <c r="O317" s="37">
        <f t="shared" si="77"/>
        <v>0.33015953153596017</v>
      </c>
      <c r="P317" s="32">
        <f>SUM(P311:P316)</f>
        <v>784792</v>
      </c>
      <c r="Q317" s="32">
        <f>SUM(Q311:Q316)</f>
        <v>734871</v>
      </c>
      <c r="R317" s="32">
        <f>SUM(R311:R316)</f>
        <v>2588942</v>
      </c>
      <c r="S317" s="32">
        <f>SUM(S311:S316)</f>
        <v>894926</v>
      </c>
      <c r="T317" s="37">
        <f t="shared" si="78"/>
        <v>0.3456724793371192</v>
      </c>
      <c r="U317" s="37">
        <f t="shared" si="79"/>
        <v>-1.2118535866828408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46200</v>
      </c>
      <c r="E319" s="31">
        <v>737832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38</v>
      </c>
      <c r="K319" s="36">
        <f t="shared" si="74"/>
        <v>5.1502238992074079E-5</v>
      </c>
      <c r="L319" s="31">
        <v>0</v>
      </c>
      <c r="M319" s="36">
        <f t="shared" si="75"/>
        <v>0</v>
      </c>
      <c r="N319" s="31">
        <f t="shared" si="76"/>
        <v>38</v>
      </c>
      <c r="O319" s="36">
        <f t="shared" si="77"/>
        <v>5.1502238992074079E-5</v>
      </c>
      <c r="P319" s="31">
        <v>0</v>
      </c>
      <c r="Q319" s="31">
        <v>42300</v>
      </c>
      <c r="R319" s="31">
        <v>42300</v>
      </c>
      <c r="S319" s="31">
        <v>44268</v>
      </c>
      <c r="T319" s="36">
        <f t="shared" si="78"/>
        <v>1.0465248226950354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1172300</v>
      </c>
      <c r="E320" s="31">
        <v>3172300</v>
      </c>
      <c r="F320" s="31">
        <v>168869</v>
      </c>
      <c r="G320" s="36">
        <f t="shared" si="72"/>
        <v>0.14404930478546446</v>
      </c>
      <c r="H320" s="31">
        <v>212712</v>
      </c>
      <c r="I320" s="36">
        <f t="shared" si="73"/>
        <v>0.1814484347010151</v>
      </c>
      <c r="J320" s="31">
        <v>477701</v>
      </c>
      <c r="K320" s="36">
        <f t="shared" si="74"/>
        <v>0.15058506446426884</v>
      </c>
      <c r="L320" s="31">
        <v>0</v>
      </c>
      <c r="M320" s="36">
        <f t="shared" si="75"/>
        <v>0</v>
      </c>
      <c r="N320" s="31">
        <f t="shared" si="76"/>
        <v>859282</v>
      </c>
      <c r="O320" s="36">
        <f t="shared" si="77"/>
        <v>0.27087034643633956</v>
      </c>
      <c r="P320" s="31">
        <v>238463</v>
      </c>
      <c r="Q320" s="31">
        <v>5231060</v>
      </c>
      <c r="R320" s="31">
        <v>5231060</v>
      </c>
      <c r="S320" s="31">
        <v>695328</v>
      </c>
      <c r="T320" s="36">
        <f t="shared" si="78"/>
        <v>0.13292296398817829</v>
      </c>
      <c r="U320" s="36">
        <f t="shared" si="79"/>
        <v>1.003249980080767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130000</v>
      </c>
      <c r="E322" s="31">
        <v>130000</v>
      </c>
      <c r="F322" s="31">
        <v>8136</v>
      </c>
      <c r="G322" s="36">
        <f t="shared" si="72"/>
        <v>6.2584615384615391E-2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8136</v>
      </c>
      <c r="O322" s="36">
        <f t="shared" si="77"/>
        <v>6.2584615384615391E-2</v>
      </c>
      <c r="P322" s="31">
        <v>0</v>
      </c>
      <c r="Q322" s="31">
        <v>124000</v>
      </c>
      <c r="R322" s="31">
        <v>124000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1348500</v>
      </c>
      <c r="E323" s="32">
        <f>SUM(E318:E322)</f>
        <v>4040132</v>
      </c>
      <c r="F323" s="32">
        <f>SUM(F318:F322)</f>
        <v>177005</v>
      </c>
      <c r="G323" s="37">
        <f t="shared" si="72"/>
        <v>0.13126065999258435</v>
      </c>
      <c r="H323" s="32">
        <f>SUM(H318:H322)</f>
        <v>212712</v>
      </c>
      <c r="I323" s="37">
        <f t="shared" si="73"/>
        <v>0.1577397107897664</v>
      </c>
      <c r="J323" s="32">
        <f>SUM(J318:J322)</f>
        <v>477739</v>
      </c>
      <c r="K323" s="37">
        <f t="shared" si="74"/>
        <v>0.11824836416235905</v>
      </c>
      <c r="L323" s="32">
        <f>SUM(L318:L322)</f>
        <v>0</v>
      </c>
      <c r="M323" s="37">
        <f t="shared" si="75"/>
        <v>0</v>
      </c>
      <c r="N323" s="32">
        <f t="shared" si="76"/>
        <v>867456</v>
      </c>
      <c r="O323" s="37">
        <f t="shared" si="77"/>
        <v>0.21470981641193901</v>
      </c>
      <c r="P323" s="32">
        <f>SUM(P318:P322)</f>
        <v>238463</v>
      </c>
      <c r="Q323" s="32">
        <f>SUM(Q318:Q322)</f>
        <v>5397360</v>
      </c>
      <c r="R323" s="32">
        <f>SUM(R318:R322)</f>
        <v>5397360</v>
      </c>
      <c r="S323" s="32">
        <f>SUM(S318:S322)</f>
        <v>739596</v>
      </c>
      <c r="T323" s="37">
        <f t="shared" si="78"/>
        <v>0.13702921428253814</v>
      </c>
      <c r="U323" s="37">
        <f t="shared" si="79"/>
        <v>1.0034093339427921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684551</v>
      </c>
      <c r="E325" s="31">
        <v>684551</v>
      </c>
      <c r="F325" s="31">
        <v>50633</v>
      </c>
      <c r="G325" s="36">
        <f t="shared" si="72"/>
        <v>7.3965270666466049E-2</v>
      </c>
      <c r="H325" s="31">
        <v>165102</v>
      </c>
      <c r="I325" s="36">
        <f t="shared" si="73"/>
        <v>0.24118290675201701</v>
      </c>
      <c r="J325" s="31">
        <v>305836</v>
      </c>
      <c r="K325" s="36">
        <f t="shared" si="74"/>
        <v>0.44676875791577253</v>
      </c>
      <c r="L325" s="31">
        <v>0</v>
      </c>
      <c r="M325" s="36">
        <f t="shared" si="75"/>
        <v>0</v>
      </c>
      <c r="N325" s="31">
        <f t="shared" si="76"/>
        <v>521571</v>
      </c>
      <c r="O325" s="36">
        <f t="shared" si="77"/>
        <v>0.76191693533425564</v>
      </c>
      <c r="P325" s="31">
        <v>199124</v>
      </c>
      <c r="Q325" s="31">
        <v>660341</v>
      </c>
      <c r="R325" s="31">
        <v>660341</v>
      </c>
      <c r="S325" s="31">
        <v>412412</v>
      </c>
      <c r="T325" s="36">
        <f t="shared" si="78"/>
        <v>0.62454398560743618</v>
      </c>
      <c r="U325" s="36">
        <f t="shared" si="79"/>
        <v>0.53590727385950454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50000</v>
      </c>
      <c r="E326" s="31">
        <v>43189</v>
      </c>
      <c r="F326" s="31">
        <v>1522</v>
      </c>
      <c r="G326" s="36">
        <f t="shared" si="72"/>
        <v>3.0439999999999998E-2</v>
      </c>
      <c r="H326" s="31">
        <v>1739</v>
      </c>
      <c r="I326" s="36">
        <f t="shared" si="73"/>
        <v>3.4779999999999998E-2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3261</v>
      </c>
      <c r="O326" s="36">
        <f t="shared" si="77"/>
        <v>7.5505337007108292E-2</v>
      </c>
      <c r="P326" s="31">
        <v>217</v>
      </c>
      <c r="Q326" s="31">
        <v>5000</v>
      </c>
      <c r="R326" s="31">
        <v>50000</v>
      </c>
      <c r="S326" s="31">
        <v>50012</v>
      </c>
      <c r="T326" s="36">
        <f t="shared" si="78"/>
        <v>1.00024</v>
      </c>
      <c r="U326" s="36">
        <f t="shared" si="79"/>
        <v>-1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147250</v>
      </c>
      <c r="E327" s="31">
        <v>147250</v>
      </c>
      <c r="F327" s="31">
        <v>58668</v>
      </c>
      <c r="G327" s="36">
        <f t="shared" si="72"/>
        <v>0.39842444821731748</v>
      </c>
      <c r="H327" s="31">
        <v>12378</v>
      </c>
      <c r="I327" s="36">
        <f t="shared" si="73"/>
        <v>8.4061120543293719E-2</v>
      </c>
      <c r="J327" s="31">
        <v>15892</v>
      </c>
      <c r="K327" s="36">
        <f t="shared" si="74"/>
        <v>0.10792529711375212</v>
      </c>
      <c r="L327" s="31">
        <v>0</v>
      </c>
      <c r="M327" s="36">
        <f t="shared" si="75"/>
        <v>0</v>
      </c>
      <c r="N327" s="31">
        <f t="shared" si="76"/>
        <v>86938</v>
      </c>
      <c r="O327" s="36">
        <f t="shared" si="77"/>
        <v>0.59041086587436331</v>
      </c>
      <c r="P327" s="31">
        <v>315</v>
      </c>
      <c r="Q327" s="31">
        <v>24240</v>
      </c>
      <c r="R327" s="31">
        <v>140240</v>
      </c>
      <c r="S327" s="31">
        <v>101321</v>
      </c>
      <c r="T327" s="36">
        <f t="shared" si="78"/>
        <v>0.72248288648031944</v>
      </c>
      <c r="U327" s="36">
        <f t="shared" si="79"/>
        <v>49.450793650793649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-1216</v>
      </c>
      <c r="Q330" s="31">
        <v>0</v>
      </c>
      <c r="R330" s="31">
        <v>99566</v>
      </c>
      <c r="S330" s="31">
        <v>98350</v>
      </c>
      <c r="T330" s="36">
        <f t="shared" si="78"/>
        <v>0.98778699556073357</v>
      </c>
      <c r="U330" s="36">
        <f t="shared" si="79"/>
        <v>-1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498871</v>
      </c>
      <c r="E331" s="31">
        <v>1069769</v>
      </c>
      <c r="F331" s="31">
        <v>45711</v>
      </c>
      <c r="G331" s="36">
        <f t="shared" si="72"/>
        <v>9.1628898051800967E-2</v>
      </c>
      <c r="H331" s="31">
        <v>237148</v>
      </c>
      <c r="I331" s="36">
        <f t="shared" si="73"/>
        <v>0.4753693840692283</v>
      </c>
      <c r="J331" s="31">
        <v>57470</v>
      </c>
      <c r="K331" s="36">
        <f t="shared" si="74"/>
        <v>5.3721878274655556E-2</v>
      </c>
      <c r="L331" s="31">
        <v>0</v>
      </c>
      <c r="M331" s="36">
        <f t="shared" si="75"/>
        <v>0</v>
      </c>
      <c r="N331" s="31">
        <f t="shared" si="76"/>
        <v>340329</v>
      </c>
      <c r="O331" s="36">
        <f t="shared" si="77"/>
        <v>0.31813316706690886</v>
      </c>
      <c r="P331" s="31">
        <v>18362</v>
      </c>
      <c r="Q331" s="31">
        <v>182560</v>
      </c>
      <c r="R331" s="31">
        <v>93109</v>
      </c>
      <c r="S331" s="31">
        <v>69072</v>
      </c>
      <c r="T331" s="36">
        <f t="shared" si="78"/>
        <v>0.74184020878755008</v>
      </c>
      <c r="U331" s="36">
        <f t="shared" si="79"/>
        <v>2.129833351486766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1380672</v>
      </c>
      <c r="E332" s="32">
        <f>SUM(E324:E331)</f>
        <v>1944759</v>
      </c>
      <c r="F332" s="32">
        <f>SUM(F324:F331)</f>
        <v>156534</v>
      </c>
      <c r="G332" s="37">
        <f t="shared" si="72"/>
        <v>0.11337522597691559</v>
      </c>
      <c r="H332" s="32">
        <f>SUM(H324:H331)</f>
        <v>416367</v>
      </c>
      <c r="I332" s="37">
        <f t="shared" si="73"/>
        <v>0.30156836670838549</v>
      </c>
      <c r="J332" s="32">
        <f>SUM(J324:J331)</f>
        <v>379198</v>
      </c>
      <c r="K332" s="37">
        <f t="shared" si="74"/>
        <v>0.19498457135305711</v>
      </c>
      <c r="L332" s="32">
        <f>SUM(L324:L331)</f>
        <v>0</v>
      </c>
      <c r="M332" s="37">
        <f t="shared" si="75"/>
        <v>0</v>
      </c>
      <c r="N332" s="32">
        <f t="shared" si="76"/>
        <v>952099</v>
      </c>
      <c r="O332" s="37">
        <f t="shared" si="77"/>
        <v>0.48957171556989837</v>
      </c>
      <c r="P332" s="32">
        <f>SUM(P324:P331)</f>
        <v>216802</v>
      </c>
      <c r="Q332" s="32">
        <f>SUM(Q324:Q331)</f>
        <v>872141</v>
      </c>
      <c r="R332" s="32">
        <f>SUM(R324:R331)</f>
        <v>1043256</v>
      </c>
      <c r="S332" s="32">
        <f>SUM(S324:S331)</f>
        <v>731167</v>
      </c>
      <c r="T332" s="37">
        <f t="shared" si="78"/>
        <v>0.70085098959411685</v>
      </c>
      <c r="U332" s="37">
        <f t="shared" si="79"/>
        <v>0.7490521305154012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47071997</v>
      </c>
      <c r="E338" s="32">
        <f>SUM(E302,E304:E309,E311:E316,E318:E322,E324:E331,E333:E336)</f>
        <v>57376589</v>
      </c>
      <c r="F338" s="32">
        <f>SUM(F302,F304:F309,F311:F316,F318:F322,F324:F331,F333:F336)</f>
        <v>9083754</v>
      </c>
      <c r="G338" s="37">
        <f t="shared" si="72"/>
        <v>0.19297575159175848</v>
      </c>
      <c r="H338" s="32">
        <f>SUM(H302,H304:H309,H311:H316,H318:H322,H324:H331,H333:H336)</f>
        <v>16325907</v>
      </c>
      <c r="I338" s="37">
        <f t="shared" si="73"/>
        <v>0.34682843389882101</v>
      </c>
      <c r="J338" s="32">
        <f>SUM(J302,J304:J309,J311:J316,J318:J322,J324:J331,J333:J336)</f>
        <v>18504954</v>
      </c>
      <c r="K338" s="37">
        <f t="shared" si="74"/>
        <v>0.32251749925392043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43914615</v>
      </c>
      <c r="O338" s="37">
        <f t="shared" si="77"/>
        <v>0.76537514281303831</v>
      </c>
      <c r="P338" s="32">
        <f>SUM(P302,P304:P309,P311:P316,P318:P322,P324:P331,P333:P336)</f>
        <v>17751505</v>
      </c>
      <c r="Q338" s="32">
        <f>SUM(Q302,Q304:Q309,Q311:Q316,Q318:Q322,Q324:Q331,Q333:Q336)</f>
        <v>60498403</v>
      </c>
      <c r="R338" s="32">
        <f>SUM(R302,R304:R309,R311:R316,R318:R322,R324:R331,R333:R336)</f>
        <v>68578295</v>
      </c>
      <c r="S338" s="32">
        <f>SUM(S302,S304:S309,S311:S316,S318:S322,S324:S331,S333:S336)</f>
        <v>40570080</v>
      </c>
      <c r="T338" s="37">
        <f t="shared" si="78"/>
        <v>0.59158776111304601</v>
      </c>
      <c r="U338" s="37">
        <f t="shared" si="79"/>
        <v>4.2444232193270315E-2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187982941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201813899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59061027</v>
      </c>
      <c r="G339" s="39">
        <f t="shared" si="72"/>
        <v>0.31418290769267199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54417611</v>
      </c>
      <c r="I339" s="39">
        <f t="shared" si="73"/>
        <v>0.28948164503926982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55418621</v>
      </c>
      <c r="K339" s="39">
        <f t="shared" si="74"/>
        <v>0.27460259810945925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168897259</v>
      </c>
      <c r="O339" s="39">
        <f t="shared" si="77"/>
        <v>0.83689607027512014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55076145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203574314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222804881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151651139</v>
      </c>
      <c r="T339" s="39">
        <f t="shared" si="78"/>
        <v>0.6806454971693372</v>
      </c>
      <c r="U339" s="39">
        <f t="shared" si="79"/>
        <v>6.2182275102951046E-3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2913266994</v>
      </c>
      <c r="E8" s="31">
        <v>2913266994</v>
      </c>
      <c r="F8" s="31">
        <v>866646123</v>
      </c>
      <c r="G8" s="36">
        <f>IF(($D8       =0),0,($F8       /$D8       ))</f>
        <v>0.29748255988376465</v>
      </c>
      <c r="H8" s="31">
        <v>843835227</v>
      </c>
      <c r="I8" s="36">
        <f>IF(($D8       =0),0,($H8       /$D8       ))</f>
        <v>0.28965255458490941</v>
      </c>
      <c r="J8" s="31">
        <v>653764987</v>
      </c>
      <c r="K8" s="36">
        <f>IF(($E8       =0),0,($J8       /$E8       ))</f>
        <v>0.22440956779672355</v>
      </c>
      <c r="L8" s="31">
        <v>0</v>
      </c>
      <c r="M8" s="36">
        <f>IF(($E8       =0),0,($L8       /$E8       ))</f>
        <v>0</v>
      </c>
      <c r="N8" s="31">
        <f>$F8       +$H8       +$J8</f>
        <v>2364246337</v>
      </c>
      <c r="O8" s="36">
        <f>IF(($E8       =0),0,($N8       /$E8       ))</f>
        <v>0.81154468226539755</v>
      </c>
      <c r="P8" s="31">
        <v>559452238</v>
      </c>
      <c r="Q8" s="31">
        <v>2682089475</v>
      </c>
      <c r="R8" s="31">
        <v>2522216333</v>
      </c>
      <c r="S8" s="31">
        <v>1844315310</v>
      </c>
      <c r="T8" s="36">
        <f>IF(($R8       =0),0,($S8       /$R8       ))</f>
        <v>0.73122804173039191</v>
      </c>
      <c r="U8" s="36">
        <f>IF(($P8       =0),0,(($J8       /$P8       )-1))</f>
        <v>0.16858051964750564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5959035140</v>
      </c>
      <c r="E9" s="31">
        <v>5884989110</v>
      </c>
      <c r="F9" s="31">
        <v>2051063171</v>
      </c>
      <c r="G9" s="36">
        <f>IF(($D9       =0),0,($F9       /$D9       ))</f>
        <v>0.34419383722580299</v>
      </c>
      <c r="H9" s="31">
        <v>1261879608</v>
      </c>
      <c r="I9" s="36">
        <f>IF(($D9       =0),0,($H9       /$D9       ))</f>
        <v>0.21175904795889491</v>
      </c>
      <c r="J9" s="31">
        <v>1448638838</v>
      </c>
      <c r="K9" s="36">
        <f>IF(($E9       =0),0,($J9       /$E9       ))</f>
        <v>0.24615828694371195</v>
      </c>
      <c r="L9" s="31">
        <v>0</v>
      </c>
      <c r="M9" s="36">
        <f>IF(($E9       =0),0,($L9       /$E9       ))</f>
        <v>0</v>
      </c>
      <c r="N9" s="31">
        <f>$F9       +$H9       +$J9</f>
        <v>4761581617</v>
      </c>
      <c r="O9" s="36">
        <f>IF(($E9       =0),0,($N9       /$E9       ))</f>
        <v>0.80910627496471277</v>
      </c>
      <c r="P9" s="31">
        <v>792763687</v>
      </c>
      <c r="Q9" s="31">
        <v>5305957217</v>
      </c>
      <c r="R9" s="31">
        <v>5300049250</v>
      </c>
      <c r="S9" s="31">
        <v>4006298925</v>
      </c>
      <c r="T9" s="36">
        <f>IF(($R9       =0),0,($S9       /$R9       ))</f>
        <v>0.7558984333966331</v>
      </c>
      <c r="U9" s="36">
        <f>IF(($P9       =0),0,(($J9       /$P9       )-1))</f>
        <v>0.82732743912878037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8872302134</v>
      </c>
      <c r="E10" s="32">
        <f>SUM(E8:E9)</f>
        <v>8798256104</v>
      </c>
      <c r="F10" s="32">
        <f>SUM(F8:F9)</f>
        <v>2917709294</v>
      </c>
      <c r="G10" s="37">
        <f t="shared" ref="G10:G54" si="0">IF(($D10      =0),0,($F10      /$D10      ))</f>
        <v>0.32885594403045609</v>
      </c>
      <c r="H10" s="32">
        <f>SUM(H8:H9)</f>
        <v>2105714835</v>
      </c>
      <c r="I10" s="37">
        <f t="shared" ref="I10:I54" si="1">IF(($D10      =0),0,($H10      /$D10      ))</f>
        <v>0.23733578987696813</v>
      </c>
      <c r="J10" s="32">
        <f>SUM(J8:J9)</f>
        <v>2102403825</v>
      </c>
      <c r="K10" s="37">
        <f t="shared" ref="K10:K54" si="2">IF(($E10      =0),0,($J10      /$E10      ))</f>
        <v>0.23895687965302265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7125827954</v>
      </c>
      <c r="O10" s="37">
        <f t="shared" ref="O10:O54" si="5">IF(($E10      =0),0,($N10      /$E10      ))</f>
        <v>0.80991367718431673</v>
      </c>
      <c r="P10" s="32">
        <f>SUM(P8:P9)</f>
        <v>1352215925</v>
      </c>
      <c r="Q10" s="32">
        <f>SUM(Q8:Q9)</f>
        <v>7988046692</v>
      </c>
      <c r="R10" s="32">
        <f>SUM(R8:R9)</f>
        <v>7822265583</v>
      </c>
      <c r="S10" s="32">
        <f>SUM(S8:S9)</f>
        <v>5850614235</v>
      </c>
      <c r="T10" s="37">
        <f t="shared" ref="T10:T54" si="6">IF(($R10      =0),0,($S10      /$R10      ))</f>
        <v>0.74794369648034487</v>
      </c>
      <c r="U10" s="37">
        <f t="shared" ref="U10:U54" si="7">IF(($P10      =0),0,(($J10      /$P10      )-1))</f>
        <v>0.55478410372958731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142744321</v>
      </c>
      <c r="E11" s="31">
        <v>142760708</v>
      </c>
      <c r="F11" s="31">
        <v>36667178</v>
      </c>
      <c r="G11" s="36">
        <f t="shared" si="0"/>
        <v>0.25687311231106702</v>
      </c>
      <c r="H11" s="31">
        <v>41304684</v>
      </c>
      <c r="I11" s="36">
        <f t="shared" si="1"/>
        <v>0.28936131196420767</v>
      </c>
      <c r="J11" s="31">
        <v>43986269</v>
      </c>
      <c r="K11" s="36">
        <f t="shared" si="2"/>
        <v>0.30811187207057</v>
      </c>
      <c r="L11" s="31">
        <v>0</v>
      </c>
      <c r="M11" s="36">
        <f t="shared" si="3"/>
        <v>0</v>
      </c>
      <c r="N11" s="31">
        <f t="shared" si="4"/>
        <v>121958131</v>
      </c>
      <c r="O11" s="36">
        <f t="shared" si="5"/>
        <v>0.85428359601578885</v>
      </c>
      <c r="P11" s="31">
        <v>41320027</v>
      </c>
      <c r="Q11" s="31">
        <v>141423856</v>
      </c>
      <c r="R11" s="31">
        <v>142744258</v>
      </c>
      <c r="S11" s="31">
        <v>107700487</v>
      </c>
      <c r="T11" s="36">
        <f t="shared" si="6"/>
        <v>0.75449961006487565</v>
      </c>
      <c r="U11" s="36">
        <f t="shared" si="7"/>
        <v>6.4526627729454278E-2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187565446</v>
      </c>
      <c r="E12" s="31">
        <v>177456502</v>
      </c>
      <c r="F12" s="31">
        <v>33921891</v>
      </c>
      <c r="G12" s="36">
        <f t="shared" si="0"/>
        <v>0.18085362588586812</v>
      </c>
      <c r="H12" s="31">
        <v>35743120</v>
      </c>
      <c r="I12" s="36">
        <f t="shared" si="1"/>
        <v>0.19056345804759794</v>
      </c>
      <c r="J12" s="31">
        <v>6242439</v>
      </c>
      <c r="K12" s="36">
        <f t="shared" si="2"/>
        <v>3.517729093972561E-2</v>
      </c>
      <c r="L12" s="31">
        <v>0</v>
      </c>
      <c r="M12" s="36">
        <f t="shared" si="3"/>
        <v>0</v>
      </c>
      <c r="N12" s="31">
        <f t="shared" si="4"/>
        <v>75907450</v>
      </c>
      <c r="O12" s="36">
        <f t="shared" si="5"/>
        <v>0.42775243028288701</v>
      </c>
      <c r="P12" s="31">
        <v>35544952</v>
      </c>
      <c r="Q12" s="31">
        <v>177805670</v>
      </c>
      <c r="R12" s="31">
        <v>160324029</v>
      </c>
      <c r="S12" s="31">
        <v>97804895</v>
      </c>
      <c r="T12" s="36">
        <f t="shared" si="6"/>
        <v>0.61004514176723934</v>
      </c>
      <c r="U12" s="36">
        <f t="shared" si="7"/>
        <v>-0.82437902856079259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220445228</v>
      </c>
      <c r="E13" s="31">
        <v>428222724</v>
      </c>
      <c r="F13" s="31">
        <v>47975954</v>
      </c>
      <c r="G13" s="36">
        <f t="shared" si="0"/>
        <v>0.21763208228757849</v>
      </c>
      <c r="H13" s="31">
        <v>54246885</v>
      </c>
      <c r="I13" s="36">
        <f t="shared" si="1"/>
        <v>0.24607874478462288</v>
      </c>
      <c r="J13" s="31">
        <v>44320884</v>
      </c>
      <c r="K13" s="36">
        <f t="shared" si="2"/>
        <v>0.10349960783491724</v>
      </c>
      <c r="L13" s="31">
        <v>0</v>
      </c>
      <c r="M13" s="36">
        <f t="shared" si="3"/>
        <v>0</v>
      </c>
      <c r="N13" s="31">
        <f t="shared" si="4"/>
        <v>146543723</v>
      </c>
      <c r="O13" s="36">
        <f t="shared" si="5"/>
        <v>0.34221379386676359</v>
      </c>
      <c r="P13" s="31">
        <v>75366069</v>
      </c>
      <c r="Q13" s="31">
        <v>178181913</v>
      </c>
      <c r="R13" s="31">
        <v>210791607</v>
      </c>
      <c r="S13" s="31">
        <v>138890859</v>
      </c>
      <c r="T13" s="36">
        <f t="shared" si="6"/>
        <v>0.65890127684258326</v>
      </c>
      <c r="U13" s="36">
        <f t="shared" si="7"/>
        <v>-0.4119252259262719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114287782</v>
      </c>
      <c r="E14" s="31">
        <v>114287782</v>
      </c>
      <c r="F14" s="31">
        <v>30037948</v>
      </c>
      <c r="G14" s="36">
        <f t="shared" si="0"/>
        <v>0.26282728979725933</v>
      </c>
      <c r="H14" s="31">
        <v>28410584</v>
      </c>
      <c r="I14" s="36">
        <f t="shared" si="1"/>
        <v>0.24858811241957604</v>
      </c>
      <c r="J14" s="31">
        <v>28116022</v>
      </c>
      <c r="K14" s="36">
        <f t="shared" si="2"/>
        <v>0.2460107415506585</v>
      </c>
      <c r="L14" s="31">
        <v>0</v>
      </c>
      <c r="M14" s="36">
        <f t="shared" si="3"/>
        <v>0</v>
      </c>
      <c r="N14" s="31">
        <f t="shared" si="4"/>
        <v>86564554</v>
      </c>
      <c r="O14" s="36">
        <f t="shared" si="5"/>
        <v>0.75742614376749384</v>
      </c>
      <c r="P14" s="31">
        <v>25907496</v>
      </c>
      <c r="Q14" s="31">
        <v>98116809</v>
      </c>
      <c r="R14" s="31">
        <v>97915947</v>
      </c>
      <c r="S14" s="31">
        <v>72806887</v>
      </c>
      <c r="T14" s="36">
        <f t="shared" si="6"/>
        <v>0.7435651620670124</v>
      </c>
      <c r="U14" s="36">
        <f t="shared" si="7"/>
        <v>8.5246601987316817E-2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65845496</v>
      </c>
      <c r="E15" s="31">
        <v>65699048</v>
      </c>
      <c r="F15" s="31">
        <v>21575483</v>
      </c>
      <c r="G15" s="36">
        <f t="shared" si="0"/>
        <v>0.32766831918161876</v>
      </c>
      <c r="H15" s="31">
        <v>6437617</v>
      </c>
      <c r="I15" s="36">
        <f t="shared" si="1"/>
        <v>9.7768524668718423E-2</v>
      </c>
      <c r="J15" s="31">
        <v>11820611</v>
      </c>
      <c r="K15" s="36">
        <f t="shared" si="2"/>
        <v>0.17992058271529293</v>
      </c>
      <c r="L15" s="31">
        <v>0</v>
      </c>
      <c r="M15" s="36">
        <f t="shared" si="3"/>
        <v>0</v>
      </c>
      <c r="N15" s="31">
        <f t="shared" si="4"/>
        <v>39833711</v>
      </c>
      <c r="O15" s="36">
        <f t="shared" si="5"/>
        <v>0.60630575651568042</v>
      </c>
      <c r="P15" s="31">
        <v>7256162</v>
      </c>
      <c r="Q15" s="31">
        <v>45885826</v>
      </c>
      <c r="R15" s="31">
        <v>46845511</v>
      </c>
      <c r="S15" s="31">
        <v>69083603</v>
      </c>
      <c r="T15" s="36">
        <f t="shared" si="6"/>
        <v>1.4747112695600653</v>
      </c>
      <c r="U15" s="36">
        <f t="shared" si="7"/>
        <v>0.62904452794741905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405381588</v>
      </c>
      <c r="E16" s="31">
        <v>439865241</v>
      </c>
      <c r="F16" s="31">
        <v>119416042</v>
      </c>
      <c r="G16" s="36">
        <f t="shared" si="0"/>
        <v>0.29457687654033266</v>
      </c>
      <c r="H16" s="31">
        <v>103239475</v>
      </c>
      <c r="I16" s="36">
        <f t="shared" si="1"/>
        <v>0.25467233356439462</v>
      </c>
      <c r="J16" s="31">
        <v>103239691</v>
      </c>
      <c r="K16" s="36">
        <f t="shared" si="2"/>
        <v>0.23470754535023602</v>
      </c>
      <c r="L16" s="31">
        <v>0</v>
      </c>
      <c r="M16" s="36">
        <f t="shared" si="3"/>
        <v>0</v>
      </c>
      <c r="N16" s="31">
        <f t="shared" si="4"/>
        <v>325895208</v>
      </c>
      <c r="O16" s="36">
        <f t="shared" si="5"/>
        <v>0.74089784239168832</v>
      </c>
      <c r="P16" s="31">
        <v>99359408</v>
      </c>
      <c r="Q16" s="31">
        <v>399672429</v>
      </c>
      <c r="R16" s="31">
        <v>363699718</v>
      </c>
      <c r="S16" s="31">
        <v>272299767</v>
      </c>
      <c r="T16" s="36">
        <f t="shared" si="6"/>
        <v>0.74869391842640909</v>
      </c>
      <c r="U16" s="36">
        <f t="shared" si="7"/>
        <v>3.9053000396298554E-2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7871680</v>
      </c>
      <c r="E17" s="31">
        <v>9052071</v>
      </c>
      <c r="F17" s="31">
        <v>1071915</v>
      </c>
      <c r="G17" s="36">
        <f t="shared" si="0"/>
        <v>0.13617359953656652</v>
      </c>
      <c r="H17" s="31">
        <v>1189764</v>
      </c>
      <c r="I17" s="36">
        <f t="shared" si="1"/>
        <v>0.15114486361234197</v>
      </c>
      <c r="J17" s="31">
        <v>1004634</v>
      </c>
      <c r="K17" s="36">
        <f t="shared" si="2"/>
        <v>0.11098388424041306</v>
      </c>
      <c r="L17" s="31">
        <v>0</v>
      </c>
      <c r="M17" s="36">
        <f t="shared" si="3"/>
        <v>0</v>
      </c>
      <c r="N17" s="31">
        <f t="shared" si="4"/>
        <v>3266313</v>
      </c>
      <c r="O17" s="36">
        <f t="shared" si="5"/>
        <v>0.36083598990772386</v>
      </c>
      <c r="P17" s="31">
        <v>730379</v>
      </c>
      <c r="Q17" s="31">
        <v>5270654</v>
      </c>
      <c r="R17" s="31">
        <v>4528023</v>
      </c>
      <c r="S17" s="31">
        <v>1967044</v>
      </c>
      <c r="T17" s="36">
        <f t="shared" si="6"/>
        <v>0.43441563790643289</v>
      </c>
      <c r="U17" s="36">
        <f t="shared" si="7"/>
        <v>0.37549683109727972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1144141541</v>
      </c>
      <c r="E19" s="32">
        <f>SUM(E11:E18)</f>
        <v>1377344076</v>
      </c>
      <c r="F19" s="32">
        <f>SUM(F11:F18)</f>
        <v>290666411</v>
      </c>
      <c r="G19" s="37">
        <f t="shared" si="0"/>
        <v>0.25404759864409121</v>
      </c>
      <c r="H19" s="32">
        <f>SUM(H11:H18)</f>
        <v>270572129</v>
      </c>
      <c r="I19" s="37">
        <f t="shared" si="1"/>
        <v>0.23648483977210999</v>
      </c>
      <c r="J19" s="32">
        <f>SUM(J11:J18)</f>
        <v>238730550</v>
      </c>
      <c r="K19" s="37">
        <f t="shared" si="2"/>
        <v>0.17332673379138996</v>
      </c>
      <c r="L19" s="32">
        <f>SUM(L11:L18)</f>
        <v>0</v>
      </c>
      <c r="M19" s="37">
        <f t="shared" si="3"/>
        <v>0</v>
      </c>
      <c r="N19" s="32">
        <f t="shared" si="4"/>
        <v>799969090</v>
      </c>
      <c r="O19" s="37">
        <f t="shared" si="5"/>
        <v>0.58080555464631778</v>
      </c>
      <c r="P19" s="32">
        <f>SUM(P11:P18)</f>
        <v>285484493</v>
      </c>
      <c r="Q19" s="32">
        <f>SUM(Q11:Q18)</f>
        <v>1046357157</v>
      </c>
      <c r="R19" s="32">
        <f>SUM(R11:R18)</f>
        <v>1026849093</v>
      </c>
      <c r="S19" s="32">
        <f>SUM(S11:S18)</f>
        <v>760553542</v>
      </c>
      <c r="T19" s="37">
        <f t="shared" si="6"/>
        <v>0.74066729686442834</v>
      </c>
      <c r="U19" s="37">
        <f t="shared" si="7"/>
        <v>-0.16377051695063516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9029000</v>
      </c>
      <c r="E20" s="31">
        <v>9029000</v>
      </c>
      <c r="F20" s="31">
        <v>3721021</v>
      </c>
      <c r="G20" s="36">
        <f t="shared" si="0"/>
        <v>0.41211883929560306</v>
      </c>
      <c r="H20" s="31">
        <v>2659773</v>
      </c>
      <c r="I20" s="36">
        <f t="shared" si="1"/>
        <v>0.29458112747812604</v>
      </c>
      <c r="J20" s="31">
        <v>1943165</v>
      </c>
      <c r="K20" s="36">
        <f t="shared" si="2"/>
        <v>0.21521375567615461</v>
      </c>
      <c r="L20" s="31">
        <v>0</v>
      </c>
      <c r="M20" s="36">
        <f t="shared" si="3"/>
        <v>0</v>
      </c>
      <c r="N20" s="31">
        <f t="shared" si="4"/>
        <v>8323959</v>
      </c>
      <c r="O20" s="36">
        <f t="shared" si="5"/>
        <v>0.92191372244988368</v>
      </c>
      <c r="P20" s="31">
        <v>-266435</v>
      </c>
      <c r="Q20" s="31">
        <v>9760000</v>
      </c>
      <c r="R20" s="31">
        <v>21576869</v>
      </c>
      <c r="S20" s="31">
        <v>16390030</v>
      </c>
      <c r="T20" s="36">
        <f t="shared" si="6"/>
        <v>0.75961113727853657</v>
      </c>
      <c r="U20" s="36">
        <f t="shared" si="7"/>
        <v>-8.2932047216018923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1152000</v>
      </c>
      <c r="E21" s="31">
        <v>1152000</v>
      </c>
      <c r="F21" s="31">
        <v>67898</v>
      </c>
      <c r="G21" s="36">
        <f t="shared" si="0"/>
        <v>5.8939236111111112E-2</v>
      </c>
      <c r="H21" s="31">
        <v>296976</v>
      </c>
      <c r="I21" s="36">
        <f t="shared" si="1"/>
        <v>0.25779166666666664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364874</v>
      </c>
      <c r="O21" s="36">
        <f t="shared" si="5"/>
        <v>0.31673090277777777</v>
      </c>
      <c r="P21" s="31">
        <v>0</v>
      </c>
      <c r="Q21" s="31">
        <v>0</v>
      </c>
      <c r="R21" s="31">
        <v>10700000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10217113</v>
      </c>
      <c r="E22" s="31">
        <v>10217115</v>
      </c>
      <c r="F22" s="31">
        <v>3460791</v>
      </c>
      <c r="G22" s="36">
        <f t="shared" si="0"/>
        <v>0.33872494118446178</v>
      </c>
      <c r="H22" s="31">
        <v>3046755</v>
      </c>
      <c r="I22" s="36">
        <f t="shared" si="1"/>
        <v>0.29820116504535088</v>
      </c>
      <c r="J22" s="31">
        <v>4092808</v>
      </c>
      <c r="K22" s="36">
        <f t="shared" si="2"/>
        <v>0.40058353067377628</v>
      </c>
      <c r="L22" s="31">
        <v>0</v>
      </c>
      <c r="M22" s="36">
        <f t="shared" si="3"/>
        <v>0</v>
      </c>
      <c r="N22" s="31">
        <f t="shared" si="4"/>
        <v>10600354</v>
      </c>
      <c r="O22" s="36">
        <f t="shared" si="5"/>
        <v>1.03750951222532</v>
      </c>
      <c r="P22" s="31">
        <v>2397042</v>
      </c>
      <c r="Q22" s="31">
        <v>12670701</v>
      </c>
      <c r="R22" s="31">
        <v>12670701</v>
      </c>
      <c r="S22" s="31">
        <v>7882118</v>
      </c>
      <c r="T22" s="36">
        <f t="shared" si="6"/>
        <v>0.62207434300596309</v>
      </c>
      <c r="U22" s="36">
        <f t="shared" si="7"/>
        <v>0.70744108780738935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49465471</v>
      </c>
      <c r="E23" s="31">
        <v>62318402</v>
      </c>
      <c r="F23" s="31">
        <v>18557883</v>
      </c>
      <c r="G23" s="36">
        <f t="shared" si="0"/>
        <v>0.3751684280940133</v>
      </c>
      <c r="H23" s="31">
        <v>52322187</v>
      </c>
      <c r="I23" s="36">
        <f t="shared" si="1"/>
        <v>1.0577517193761281</v>
      </c>
      <c r="J23" s="31">
        <v>10051801</v>
      </c>
      <c r="K23" s="36">
        <f t="shared" si="2"/>
        <v>0.16129747678703316</v>
      </c>
      <c r="L23" s="31">
        <v>0</v>
      </c>
      <c r="M23" s="36">
        <f t="shared" si="3"/>
        <v>0</v>
      </c>
      <c r="N23" s="31">
        <f t="shared" si="4"/>
        <v>80931871</v>
      </c>
      <c r="O23" s="36">
        <f t="shared" si="5"/>
        <v>1.2986833487803491</v>
      </c>
      <c r="P23" s="31">
        <v>14416444</v>
      </c>
      <c r="Q23" s="31">
        <v>41673528</v>
      </c>
      <c r="R23" s="31">
        <v>45307048</v>
      </c>
      <c r="S23" s="31">
        <v>34450369</v>
      </c>
      <c r="T23" s="36">
        <f t="shared" si="6"/>
        <v>0.76037549389666703</v>
      </c>
      <c r="U23" s="36">
        <f t="shared" si="7"/>
        <v>-0.30275447953739498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140512406</v>
      </c>
      <c r="E25" s="31">
        <v>115346575</v>
      </c>
      <c r="F25" s="31">
        <v>7840475</v>
      </c>
      <c r="G25" s="36">
        <f t="shared" si="0"/>
        <v>5.5799165519947042E-2</v>
      </c>
      <c r="H25" s="31">
        <v>-10603627</v>
      </c>
      <c r="I25" s="36">
        <f t="shared" si="1"/>
        <v>-7.546399141439511E-2</v>
      </c>
      <c r="J25" s="31">
        <v>12579474</v>
      </c>
      <c r="K25" s="36">
        <f t="shared" si="2"/>
        <v>0.10905806262561328</v>
      </c>
      <c r="L25" s="31">
        <v>0</v>
      </c>
      <c r="M25" s="36">
        <f t="shared" si="3"/>
        <v>0</v>
      </c>
      <c r="N25" s="31">
        <f t="shared" si="4"/>
        <v>9816322</v>
      </c>
      <c r="O25" s="36">
        <f t="shared" si="5"/>
        <v>8.5102847657158434E-2</v>
      </c>
      <c r="P25" s="31">
        <v>6077583</v>
      </c>
      <c r="Q25" s="31">
        <v>130746716</v>
      </c>
      <c r="R25" s="31">
        <v>130946716</v>
      </c>
      <c r="S25" s="31">
        <v>26500318</v>
      </c>
      <c r="T25" s="36">
        <f t="shared" si="6"/>
        <v>0.20237481938836863</v>
      </c>
      <c r="U25" s="36">
        <f t="shared" si="7"/>
        <v>1.0698152538599639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210375990</v>
      </c>
      <c r="E27" s="32">
        <f>SUM(E20:E26)</f>
        <v>198063092</v>
      </c>
      <c r="F27" s="32">
        <f>SUM(F20:F26)</f>
        <v>33648068</v>
      </c>
      <c r="G27" s="37">
        <f t="shared" si="0"/>
        <v>0.1599425295633784</v>
      </c>
      <c r="H27" s="32">
        <f>SUM(H20:H26)</f>
        <v>47722064</v>
      </c>
      <c r="I27" s="37">
        <f t="shared" si="1"/>
        <v>0.22684177980576586</v>
      </c>
      <c r="J27" s="32">
        <f>SUM(J20:J26)</f>
        <v>28667248</v>
      </c>
      <c r="K27" s="37">
        <f t="shared" si="2"/>
        <v>0.14473796056864546</v>
      </c>
      <c r="L27" s="32">
        <f>SUM(L20:L26)</f>
        <v>0</v>
      </c>
      <c r="M27" s="37">
        <f t="shared" si="3"/>
        <v>0</v>
      </c>
      <c r="N27" s="32">
        <f t="shared" si="4"/>
        <v>110037380</v>
      </c>
      <c r="O27" s="37">
        <f t="shared" si="5"/>
        <v>0.55556731387390434</v>
      </c>
      <c r="P27" s="32">
        <f>SUM(P20:P26)</f>
        <v>22624634</v>
      </c>
      <c r="Q27" s="32">
        <f>SUM(Q20:Q26)</f>
        <v>194850945</v>
      </c>
      <c r="R27" s="32">
        <f>SUM(R20:R26)</f>
        <v>221201334</v>
      </c>
      <c r="S27" s="32">
        <f>SUM(S20:S26)</f>
        <v>85222835</v>
      </c>
      <c r="T27" s="37">
        <f t="shared" si="6"/>
        <v>0.38527269912395734</v>
      </c>
      <c r="U27" s="37">
        <f t="shared" si="7"/>
        <v>0.26708118239614387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207936844</v>
      </c>
      <c r="E28" s="31">
        <v>188136843</v>
      </c>
      <c r="F28" s="31">
        <v>41521319</v>
      </c>
      <c r="G28" s="36">
        <f t="shared" si="0"/>
        <v>0.1996823564370343</v>
      </c>
      <c r="H28" s="31">
        <v>34875283</v>
      </c>
      <c r="I28" s="36">
        <f t="shared" si="1"/>
        <v>0.16772055557407614</v>
      </c>
      <c r="J28" s="31">
        <v>33849416</v>
      </c>
      <c r="K28" s="36">
        <f t="shared" si="2"/>
        <v>0.17991912408140068</v>
      </c>
      <c r="L28" s="31">
        <v>0</v>
      </c>
      <c r="M28" s="36">
        <f t="shared" si="3"/>
        <v>0</v>
      </c>
      <c r="N28" s="31">
        <f t="shared" si="4"/>
        <v>110246018</v>
      </c>
      <c r="O28" s="36">
        <f t="shared" si="5"/>
        <v>0.58598845522245746</v>
      </c>
      <c r="P28" s="31">
        <v>31373793</v>
      </c>
      <c r="Q28" s="31">
        <v>199865947</v>
      </c>
      <c r="R28" s="31">
        <v>179704854</v>
      </c>
      <c r="S28" s="31">
        <v>98025092</v>
      </c>
      <c r="T28" s="36">
        <f t="shared" si="6"/>
        <v>0.54547826515582043</v>
      </c>
      <c r="U28" s="36">
        <f t="shared" si="7"/>
        <v>7.8907354300450594E-2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21000000</v>
      </c>
      <c r="E30" s="31">
        <v>27000000</v>
      </c>
      <c r="F30" s="31">
        <v>7082018</v>
      </c>
      <c r="G30" s="36">
        <f t="shared" si="0"/>
        <v>0.33723895238095236</v>
      </c>
      <c r="H30" s="31">
        <v>9643354</v>
      </c>
      <c r="I30" s="36">
        <f t="shared" si="1"/>
        <v>0.45920733333333336</v>
      </c>
      <c r="J30" s="31">
        <v>5710797</v>
      </c>
      <c r="K30" s="36">
        <f t="shared" si="2"/>
        <v>0.211511</v>
      </c>
      <c r="L30" s="31">
        <v>0</v>
      </c>
      <c r="M30" s="36">
        <f t="shared" si="3"/>
        <v>0</v>
      </c>
      <c r="N30" s="31">
        <f t="shared" si="4"/>
        <v>22436169</v>
      </c>
      <c r="O30" s="36">
        <f t="shared" si="5"/>
        <v>0.83096922222222225</v>
      </c>
      <c r="P30" s="31">
        <v>4434646</v>
      </c>
      <c r="Q30" s="31">
        <v>20326008</v>
      </c>
      <c r="R30" s="31">
        <v>20326008</v>
      </c>
      <c r="S30" s="31">
        <v>15709078</v>
      </c>
      <c r="T30" s="36">
        <f t="shared" si="6"/>
        <v>0.77285603744719578</v>
      </c>
      <c r="U30" s="36">
        <f t="shared" si="7"/>
        <v>0.28776840361102107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21867652</v>
      </c>
      <c r="E32" s="31">
        <v>22625483</v>
      </c>
      <c r="F32" s="31">
        <v>3721300</v>
      </c>
      <c r="G32" s="36">
        <f t="shared" si="0"/>
        <v>0.17017373424453616</v>
      </c>
      <c r="H32" s="31">
        <v>3586298</v>
      </c>
      <c r="I32" s="36">
        <f t="shared" si="1"/>
        <v>0.16400014048147465</v>
      </c>
      <c r="J32" s="31">
        <v>5035621</v>
      </c>
      <c r="K32" s="36">
        <f t="shared" si="2"/>
        <v>0.22256413266404082</v>
      </c>
      <c r="L32" s="31">
        <v>0</v>
      </c>
      <c r="M32" s="36">
        <f t="shared" si="3"/>
        <v>0</v>
      </c>
      <c r="N32" s="31">
        <f t="shared" si="4"/>
        <v>12343219</v>
      </c>
      <c r="O32" s="36">
        <f t="shared" si="5"/>
        <v>0.54554499455326544</v>
      </c>
      <c r="P32" s="31">
        <v>4530084</v>
      </c>
      <c r="Q32" s="31">
        <v>17995545</v>
      </c>
      <c r="R32" s="31">
        <v>19193744</v>
      </c>
      <c r="S32" s="31">
        <v>13531728</v>
      </c>
      <c r="T32" s="36">
        <f t="shared" si="6"/>
        <v>0.70500721485083895</v>
      </c>
      <c r="U32" s="36">
        <f t="shared" si="7"/>
        <v>0.11159550242335459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463477225</v>
      </c>
      <c r="E33" s="31">
        <v>470477225</v>
      </c>
      <c r="F33" s="31">
        <v>86033711</v>
      </c>
      <c r="G33" s="36">
        <f t="shared" si="0"/>
        <v>0.18562662059608215</v>
      </c>
      <c r="H33" s="31">
        <v>83598756</v>
      </c>
      <c r="I33" s="36">
        <f t="shared" si="1"/>
        <v>0.18037295360090239</v>
      </c>
      <c r="J33" s="31">
        <v>104187642</v>
      </c>
      <c r="K33" s="36">
        <f t="shared" si="2"/>
        <v>0.22145097884387496</v>
      </c>
      <c r="L33" s="31">
        <v>0</v>
      </c>
      <c r="M33" s="36">
        <f t="shared" si="3"/>
        <v>0</v>
      </c>
      <c r="N33" s="31">
        <f t="shared" si="4"/>
        <v>273820109</v>
      </c>
      <c r="O33" s="36">
        <f t="shared" si="5"/>
        <v>0.58200502479158267</v>
      </c>
      <c r="P33" s="31">
        <v>110495303</v>
      </c>
      <c r="Q33" s="31">
        <v>415748063</v>
      </c>
      <c r="R33" s="31">
        <v>404900564</v>
      </c>
      <c r="S33" s="31">
        <v>239928685</v>
      </c>
      <c r="T33" s="36">
        <f t="shared" si="6"/>
        <v>0.59256199257850384</v>
      </c>
      <c r="U33" s="36">
        <f t="shared" si="7"/>
        <v>-5.7085331491420921E-2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714281721</v>
      </c>
      <c r="E35" s="32">
        <f>SUM(E28:E34)</f>
        <v>708239551</v>
      </c>
      <c r="F35" s="32">
        <f>SUM(F28:F34)</f>
        <v>138358348</v>
      </c>
      <c r="G35" s="37">
        <f t="shared" si="0"/>
        <v>0.1937027701147066</v>
      </c>
      <c r="H35" s="32">
        <f>SUM(H28:H34)</f>
        <v>131703691</v>
      </c>
      <c r="I35" s="37">
        <f t="shared" si="1"/>
        <v>0.18438619822947983</v>
      </c>
      <c r="J35" s="32">
        <f>SUM(J28:J34)</f>
        <v>148783476</v>
      </c>
      <c r="K35" s="37">
        <f t="shared" si="2"/>
        <v>0.21007507387849905</v>
      </c>
      <c r="L35" s="32">
        <f>SUM(L28:L34)</f>
        <v>0</v>
      </c>
      <c r="M35" s="37">
        <f t="shared" si="3"/>
        <v>0</v>
      </c>
      <c r="N35" s="32">
        <f t="shared" si="4"/>
        <v>418845515</v>
      </c>
      <c r="O35" s="37">
        <f t="shared" si="5"/>
        <v>0.59138961444416704</v>
      </c>
      <c r="P35" s="32">
        <f>SUM(P28:P34)</f>
        <v>150833826</v>
      </c>
      <c r="Q35" s="32">
        <f>SUM(Q28:Q34)</f>
        <v>653935563</v>
      </c>
      <c r="R35" s="32">
        <f>SUM(R28:R34)</f>
        <v>624125170</v>
      </c>
      <c r="S35" s="32">
        <f>SUM(S28:S34)</f>
        <v>367194583</v>
      </c>
      <c r="T35" s="37">
        <f t="shared" si="6"/>
        <v>0.58833484155109461</v>
      </c>
      <c r="U35" s="37">
        <f t="shared" si="7"/>
        <v>-1.3593436262765102E-2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31881674</v>
      </c>
      <c r="E36" s="31">
        <v>48156122</v>
      </c>
      <c r="F36" s="31">
        <v>10198857</v>
      </c>
      <c r="G36" s="36">
        <f t="shared" si="0"/>
        <v>0.319897160983454</v>
      </c>
      <c r="H36" s="31">
        <v>13504292</v>
      </c>
      <c r="I36" s="36">
        <f t="shared" si="1"/>
        <v>0.42357537436710507</v>
      </c>
      <c r="J36" s="31">
        <v>12117799</v>
      </c>
      <c r="K36" s="36">
        <f t="shared" si="2"/>
        <v>0.25163569026592297</v>
      </c>
      <c r="L36" s="31">
        <v>0</v>
      </c>
      <c r="M36" s="36">
        <f t="shared" si="3"/>
        <v>0</v>
      </c>
      <c r="N36" s="31">
        <f t="shared" si="4"/>
        <v>35820948</v>
      </c>
      <c r="O36" s="36">
        <f t="shared" si="5"/>
        <v>0.74385034575666209</v>
      </c>
      <c r="P36" s="31">
        <v>10475295</v>
      </c>
      <c r="Q36" s="31">
        <v>58604496</v>
      </c>
      <c r="R36" s="31">
        <v>40511509</v>
      </c>
      <c r="S36" s="31">
        <v>30230011</v>
      </c>
      <c r="T36" s="36">
        <f t="shared" si="6"/>
        <v>0.74620797265290706</v>
      </c>
      <c r="U36" s="36">
        <f t="shared" si="7"/>
        <v>0.15679787538202983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101916535</v>
      </c>
      <c r="E37" s="31">
        <v>105341058</v>
      </c>
      <c r="F37" s="31">
        <v>12174636</v>
      </c>
      <c r="G37" s="36">
        <f t="shared" si="0"/>
        <v>0.11945692619946312</v>
      </c>
      <c r="H37" s="31">
        <v>15056609</v>
      </c>
      <c r="I37" s="36">
        <f t="shared" si="1"/>
        <v>0.14773470271531502</v>
      </c>
      <c r="J37" s="31">
        <v>14627111</v>
      </c>
      <c r="K37" s="36">
        <f t="shared" si="2"/>
        <v>0.13885479487020153</v>
      </c>
      <c r="L37" s="31">
        <v>0</v>
      </c>
      <c r="M37" s="36">
        <f t="shared" si="3"/>
        <v>0</v>
      </c>
      <c r="N37" s="31">
        <f t="shared" si="4"/>
        <v>41858356</v>
      </c>
      <c r="O37" s="36">
        <f t="shared" si="5"/>
        <v>0.39736031510144887</v>
      </c>
      <c r="P37" s="31">
        <v>9249069</v>
      </c>
      <c r="Q37" s="31">
        <v>98670767</v>
      </c>
      <c r="R37" s="31">
        <v>96696578</v>
      </c>
      <c r="S37" s="31">
        <v>36354761</v>
      </c>
      <c r="T37" s="36">
        <f t="shared" si="6"/>
        <v>0.37596739979774674</v>
      </c>
      <c r="U37" s="36">
        <f t="shared" si="7"/>
        <v>0.58146846996167945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204560512</v>
      </c>
      <c r="E38" s="31">
        <v>198564401</v>
      </c>
      <c r="F38" s="31">
        <v>37001929</v>
      </c>
      <c r="G38" s="36">
        <f t="shared" si="0"/>
        <v>0.18088500384668571</v>
      </c>
      <c r="H38" s="31">
        <v>73748007</v>
      </c>
      <c r="I38" s="36">
        <f t="shared" si="1"/>
        <v>0.36051927265414746</v>
      </c>
      <c r="J38" s="31">
        <v>13835448</v>
      </c>
      <c r="K38" s="36">
        <f t="shared" si="2"/>
        <v>6.9677383913343063E-2</v>
      </c>
      <c r="L38" s="31">
        <v>0</v>
      </c>
      <c r="M38" s="36">
        <f t="shared" si="3"/>
        <v>0</v>
      </c>
      <c r="N38" s="31">
        <f t="shared" si="4"/>
        <v>124585384</v>
      </c>
      <c r="O38" s="36">
        <f t="shared" si="5"/>
        <v>0.6274306138087663</v>
      </c>
      <c r="P38" s="31">
        <v>15427843</v>
      </c>
      <c r="Q38" s="31">
        <v>120617582</v>
      </c>
      <c r="R38" s="31">
        <v>120617582</v>
      </c>
      <c r="S38" s="31">
        <v>66453484</v>
      </c>
      <c r="T38" s="36">
        <f t="shared" si="6"/>
        <v>0.55094359294982387</v>
      </c>
      <c r="U38" s="36">
        <f t="shared" si="7"/>
        <v>-0.10321566015417705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338358721</v>
      </c>
      <c r="E40" s="32">
        <f>SUM(E36:E39)</f>
        <v>352061581</v>
      </c>
      <c r="F40" s="32">
        <f>SUM(F36:F39)</f>
        <v>59375422</v>
      </c>
      <c r="G40" s="37">
        <f t="shared" si="0"/>
        <v>0.17548069050657039</v>
      </c>
      <c r="H40" s="32">
        <f>SUM(H36:H39)</f>
        <v>102308908</v>
      </c>
      <c r="I40" s="37">
        <f t="shared" si="1"/>
        <v>0.30236817215064482</v>
      </c>
      <c r="J40" s="32">
        <f>SUM(J36:J39)</f>
        <v>40580358</v>
      </c>
      <c r="K40" s="37">
        <f t="shared" si="2"/>
        <v>0.11526494281124074</v>
      </c>
      <c r="L40" s="32">
        <f>SUM(L36:L39)</f>
        <v>0</v>
      </c>
      <c r="M40" s="37">
        <f t="shared" si="3"/>
        <v>0</v>
      </c>
      <c r="N40" s="32">
        <f t="shared" si="4"/>
        <v>202264688</v>
      </c>
      <c r="O40" s="37">
        <f t="shared" si="5"/>
        <v>0.57451508178053656</v>
      </c>
      <c r="P40" s="32">
        <f>SUM(P36:P39)</f>
        <v>35152207</v>
      </c>
      <c r="Q40" s="32">
        <f>SUM(Q36:Q39)</f>
        <v>277892845</v>
      </c>
      <c r="R40" s="32">
        <f>SUM(R36:R39)</f>
        <v>257825669</v>
      </c>
      <c r="S40" s="32">
        <f>SUM(S36:S39)</f>
        <v>133038256</v>
      </c>
      <c r="T40" s="37">
        <f t="shared" si="6"/>
        <v>0.51600081759120731</v>
      </c>
      <c r="U40" s="37">
        <f t="shared" si="7"/>
        <v>0.15441849782006578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18162000</v>
      </c>
      <c r="E41" s="31">
        <v>20662000</v>
      </c>
      <c r="F41" s="31">
        <v>3906037</v>
      </c>
      <c r="G41" s="36">
        <f t="shared" si="0"/>
        <v>0.21506645743860808</v>
      </c>
      <c r="H41" s="31">
        <v>10472496</v>
      </c>
      <c r="I41" s="36">
        <f t="shared" si="1"/>
        <v>0.57661579121242157</v>
      </c>
      <c r="J41" s="31">
        <v>3959303</v>
      </c>
      <c r="K41" s="36">
        <f t="shared" si="2"/>
        <v>0.19162244700416223</v>
      </c>
      <c r="L41" s="31">
        <v>0</v>
      </c>
      <c r="M41" s="36">
        <f t="shared" si="3"/>
        <v>0</v>
      </c>
      <c r="N41" s="31">
        <f t="shared" si="4"/>
        <v>18337836</v>
      </c>
      <c r="O41" s="36">
        <f t="shared" si="5"/>
        <v>0.88751505178588719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17850000</v>
      </c>
      <c r="E43" s="31">
        <v>17850000</v>
      </c>
      <c r="F43" s="31">
        <v>-13241883</v>
      </c>
      <c r="G43" s="36">
        <f t="shared" si="0"/>
        <v>-0.74184218487394959</v>
      </c>
      <c r="H43" s="31">
        <v>9730883</v>
      </c>
      <c r="I43" s="36">
        <f t="shared" si="1"/>
        <v>0.54514750700280112</v>
      </c>
      <c r="J43" s="31">
        <v>1305815</v>
      </c>
      <c r="K43" s="36">
        <f t="shared" si="2"/>
        <v>7.3154901960784308E-2</v>
      </c>
      <c r="L43" s="31">
        <v>0</v>
      </c>
      <c r="M43" s="36">
        <f t="shared" si="3"/>
        <v>0</v>
      </c>
      <c r="N43" s="31">
        <f t="shared" si="4"/>
        <v>-2205185</v>
      </c>
      <c r="O43" s="36">
        <f t="shared" si="5"/>
        <v>-0.12353977591036415</v>
      </c>
      <c r="P43" s="31">
        <v>1256463</v>
      </c>
      <c r="Q43" s="31">
        <v>0</v>
      </c>
      <c r="R43" s="31">
        <v>21313000</v>
      </c>
      <c r="S43" s="31">
        <v>9140160</v>
      </c>
      <c r="T43" s="36">
        <f t="shared" si="6"/>
        <v>0.42885375123164265</v>
      </c>
      <c r="U43" s="36">
        <f t="shared" si="7"/>
        <v>3.9278514369304851E-2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770670444</v>
      </c>
      <c r="E45" s="31">
        <v>773097612</v>
      </c>
      <c r="F45" s="31">
        <v>182550740</v>
      </c>
      <c r="G45" s="36">
        <f t="shared" si="0"/>
        <v>0.23687263657408406</v>
      </c>
      <c r="H45" s="31">
        <v>164494031</v>
      </c>
      <c r="I45" s="36">
        <f t="shared" si="1"/>
        <v>0.21344276568623669</v>
      </c>
      <c r="J45" s="31">
        <v>160249891</v>
      </c>
      <c r="K45" s="36">
        <f t="shared" si="2"/>
        <v>0.20728286895807926</v>
      </c>
      <c r="L45" s="31">
        <v>0</v>
      </c>
      <c r="M45" s="36">
        <f t="shared" si="3"/>
        <v>0</v>
      </c>
      <c r="N45" s="31">
        <f t="shared" si="4"/>
        <v>507294662</v>
      </c>
      <c r="O45" s="36">
        <f t="shared" si="5"/>
        <v>0.65618448967605914</v>
      </c>
      <c r="P45" s="31">
        <v>139158860</v>
      </c>
      <c r="Q45" s="31">
        <v>650019846</v>
      </c>
      <c r="R45" s="31">
        <v>669917794</v>
      </c>
      <c r="S45" s="31">
        <v>512582842</v>
      </c>
      <c r="T45" s="36">
        <f t="shared" si="6"/>
        <v>0.76514289751796027</v>
      </c>
      <c r="U45" s="36">
        <f t="shared" si="7"/>
        <v>0.15156082048961883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806682444</v>
      </c>
      <c r="E47" s="32">
        <f>SUM(E41:E46)</f>
        <v>811609612</v>
      </c>
      <c r="F47" s="32">
        <f>SUM(F41:F46)</f>
        <v>173214894</v>
      </c>
      <c r="G47" s="37">
        <f t="shared" si="0"/>
        <v>0.2147250077007998</v>
      </c>
      <c r="H47" s="32">
        <f>SUM(H41:H46)</f>
        <v>184697410</v>
      </c>
      <c r="I47" s="37">
        <f t="shared" si="1"/>
        <v>0.22895925326472086</v>
      </c>
      <c r="J47" s="32">
        <f>SUM(J41:J46)</f>
        <v>165515009</v>
      </c>
      <c r="K47" s="37">
        <f t="shared" si="2"/>
        <v>0.20393426414964638</v>
      </c>
      <c r="L47" s="32">
        <f>SUM(L41:L46)</f>
        <v>0</v>
      </c>
      <c r="M47" s="37">
        <f t="shared" si="3"/>
        <v>0</v>
      </c>
      <c r="N47" s="32">
        <f t="shared" si="4"/>
        <v>523427313</v>
      </c>
      <c r="O47" s="37">
        <f t="shared" si="5"/>
        <v>0.64492498026255507</v>
      </c>
      <c r="P47" s="32">
        <f>SUM(P41:P46)</f>
        <v>140415323</v>
      </c>
      <c r="Q47" s="32">
        <f>SUM(Q41:Q46)</f>
        <v>650019846</v>
      </c>
      <c r="R47" s="32">
        <f>SUM(R41:R46)</f>
        <v>691230794</v>
      </c>
      <c r="S47" s="32">
        <f>SUM(S41:S46)</f>
        <v>521723002</v>
      </c>
      <c r="T47" s="37">
        <f t="shared" si="6"/>
        <v>0.75477395759657084</v>
      </c>
      <c r="U47" s="37">
        <f t="shared" si="7"/>
        <v>0.17875318351117553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105493908</v>
      </c>
      <c r="E48" s="31">
        <v>105493908</v>
      </c>
      <c r="F48" s="31">
        <v>34744846</v>
      </c>
      <c r="G48" s="36">
        <f t="shared" si="0"/>
        <v>0.32935405142067542</v>
      </c>
      <c r="H48" s="31">
        <v>27757339</v>
      </c>
      <c r="I48" s="36">
        <f t="shared" si="1"/>
        <v>0.26311793283835877</v>
      </c>
      <c r="J48" s="31">
        <v>18023336</v>
      </c>
      <c r="K48" s="36">
        <f t="shared" si="2"/>
        <v>0.17084717346901207</v>
      </c>
      <c r="L48" s="31">
        <v>0</v>
      </c>
      <c r="M48" s="36">
        <f t="shared" si="3"/>
        <v>0</v>
      </c>
      <c r="N48" s="31">
        <f t="shared" si="4"/>
        <v>80525521</v>
      </c>
      <c r="O48" s="36">
        <f t="shared" si="5"/>
        <v>0.76331915772804626</v>
      </c>
      <c r="P48" s="31">
        <v>41211921</v>
      </c>
      <c r="Q48" s="31">
        <v>73815912</v>
      </c>
      <c r="R48" s="31">
        <v>114815910</v>
      </c>
      <c r="S48" s="31">
        <v>73620888</v>
      </c>
      <c r="T48" s="36">
        <f t="shared" si="6"/>
        <v>0.6412080695088338</v>
      </c>
      <c r="U48" s="36">
        <f t="shared" si="7"/>
        <v>-0.56266692833852616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79600392</v>
      </c>
      <c r="E50" s="31">
        <v>71934892</v>
      </c>
      <c r="F50" s="31">
        <v>13080844</v>
      </c>
      <c r="G50" s="36">
        <f t="shared" si="0"/>
        <v>0.16433140178505654</v>
      </c>
      <c r="H50" s="31">
        <v>28713348</v>
      </c>
      <c r="I50" s="36">
        <f t="shared" si="1"/>
        <v>0.36071867585777717</v>
      </c>
      <c r="J50" s="31">
        <v>17679835</v>
      </c>
      <c r="K50" s="36">
        <f t="shared" si="2"/>
        <v>0.2457755132238191</v>
      </c>
      <c r="L50" s="31">
        <v>0</v>
      </c>
      <c r="M50" s="36">
        <f t="shared" si="3"/>
        <v>0</v>
      </c>
      <c r="N50" s="31">
        <f t="shared" si="4"/>
        <v>59474027</v>
      </c>
      <c r="O50" s="36">
        <f t="shared" si="5"/>
        <v>0.82677578774984473</v>
      </c>
      <c r="P50" s="31">
        <v>11067789</v>
      </c>
      <c r="Q50" s="31">
        <v>32297808</v>
      </c>
      <c r="R50" s="31">
        <v>44504793</v>
      </c>
      <c r="S50" s="31">
        <v>35425073</v>
      </c>
      <c r="T50" s="36">
        <f t="shared" si="6"/>
        <v>0.79598332251539738</v>
      </c>
      <c r="U50" s="36">
        <f t="shared" si="7"/>
        <v>0.59741344906376503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9879000</v>
      </c>
      <c r="E51" s="31">
        <v>9879000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194973300</v>
      </c>
      <c r="E53" s="32">
        <f>SUM(E48:E52)</f>
        <v>187307800</v>
      </c>
      <c r="F53" s="32">
        <f>SUM(F48:F52)</f>
        <v>47825690</v>
      </c>
      <c r="G53" s="37">
        <f t="shared" si="0"/>
        <v>0.24529353506351895</v>
      </c>
      <c r="H53" s="32">
        <f>SUM(H48:H52)</f>
        <v>56470687</v>
      </c>
      <c r="I53" s="37">
        <f t="shared" si="1"/>
        <v>0.28963292409781238</v>
      </c>
      <c r="J53" s="32">
        <f>SUM(J48:J52)</f>
        <v>35703171</v>
      </c>
      <c r="K53" s="37">
        <f t="shared" si="2"/>
        <v>0.19061230231736212</v>
      </c>
      <c r="L53" s="32">
        <f>SUM(L48:L52)</f>
        <v>0</v>
      </c>
      <c r="M53" s="37">
        <f t="shared" si="3"/>
        <v>0</v>
      </c>
      <c r="N53" s="32">
        <f t="shared" si="4"/>
        <v>139999548</v>
      </c>
      <c r="O53" s="37">
        <f t="shared" si="5"/>
        <v>0.74743042201125631</v>
      </c>
      <c r="P53" s="32">
        <f>SUM(P48:P52)</f>
        <v>52279710</v>
      </c>
      <c r="Q53" s="32">
        <f>SUM(Q48:Q52)</f>
        <v>106113720</v>
      </c>
      <c r="R53" s="32">
        <f>SUM(R48:R52)</f>
        <v>159320703</v>
      </c>
      <c r="S53" s="32">
        <f>SUM(S48:S52)</f>
        <v>109045961</v>
      </c>
      <c r="T53" s="37">
        <f t="shared" si="6"/>
        <v>0.68444313229022091</v>
      </c>
      <c r="U53" s="37">
        <f t="shared" si="7"/>
        <v>-0.31707404268309825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12281115851</v>
      </c>
      <c r="E54" s="32">
        <f>SUM(E8:E9,E11:E18,E20:E26,E28:E34,E36:E39,E41:E46,E48:E52)</f>
        <v>12432881816</v>
      </c>
      <c r="F54" s="32">
        <f>SUM(F8:F9,F11:F18,F20:F26,F28:F34,F36:F39,F41:F46,F48:F52)</f>
        <v>3660798127</v>
      </c>
      <c r="G54" s="37">
        <f t="shared" si="0"/>
        <v>0.29808351060395838</v>
      </c>
      <c r="H54" s="32">
        <f>SUM(H8:H9,H11:H18,H20:H26,H28:H34,H36:H39,H41:H46,H48:H52)</f>
        <v>2899189724</v>
      </c>
      <c r="I54" s="37">
        <f t="shared" si="1"/>
        <v>0.2360689174480779</v>
      </c>
      <c r="J54" s="32">
        <f>SUM(J8:J9,J11:J18,J20:J26,J28:J34,J36:J39,J41:J46,J48:J52)</f>
        <v>2760383637</v>
      </c>
      <c r="K54" s="37">
        <f t="shared" si="2"/>
        <v>0.22202283250594682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9320371488</v>
      </c>
      <c r="O54" s="37">
        <f t="shared" si="5"/>
        <v>0.74965495738932553</v>
      </c>
      <c r="P54" s="32">
        <f>SUM(P8:P9,P11:P18,P20:P26,P28:P34,P36:P39,P41:P46,P48:P52)</f>
        <v>2039006118</v>
      </c>
      <c r="Q54" s="32">
        <f>SUM(Q8:Q9,Q11:Q18,Q20:Q26,Q28:Q34,Q36:Q39,Q41:Q46,Q48:Q52)</f>
        <v>10917216768</v>
      </c>
      <c r="R54" s="32">
        <f>SUM(R8:R9,R11:R18,R20:R26,R28:R34,R36:R39,R41:R46,R48:R52)</f>
        <v>10802818346</v>
      </c>
      <c r="S54" s="32">
        <f>SUM(S8:S9,S11:S18,S20:S26,S28:S34,S36:S39,S41:S46,S48:S52)</f>
        <v>7827392414</v>
      </c>
      <c r="T54" s="37">
        <f t="shared" si="6"/>
        <v>0.72456947467771482</v>
      </c>
      <c r="U54" s="37">
        <f t="shared" si="7"/>
        <v>0.35378879574308364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4221623597</v>
      </c>
      <c r="E57" s="31">
        <v>4563602831</v>
      </c>
      <c r="F57" s="31">
        <v>1139343485</v>
      </c>
      <c r="G57" s="36">
        <f t="shared" ref="G57:G85" si="8">IF(($D57      =0),0,($F57      /$D57      ))</f>
        <v>0.26988277349256062</v>
      </c>
      <c r="H57" s="31">
        <v>741138305</v>
      </c>
      <c r="I57" s="36">
        <f t="shared" ref="I57:I85" si="9">IF(($D57      =0),0,($H57      /$D57      ))</f>
        <v>0.17555764695049386</v>
      </c>
      <c r="J57" s="31">
        <v>854838613</v>
      </c>
      <c r="K57" s="36">
        <f t="shared" ref="K57:K85" si="10">IF(($E57      =0),0,($J57      /$E57      ))</f>
        <v>0.18731661028720226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2735320403</v>
      </c>
      <c r="O57" s="36">
        <f t="shared" ref="O57:O85" si="13">IF(($E57      =0),0,($N57      /$E57      ))</f>
        <v>0.59937740077188584</v>
      </c>
      <c r="P57" s="31">
        <v>740199960</v>
      </c>
      <c r="Q57" s="31">
        <v>3646128500</v>
      </c>
      <c r="R57" s="31">
        <v>3646128500</v>
      </c>
      <c r="S57" s="31">
        <v>2546494138</v>
      </c>
      <c r="T57" s="36">
        <f t="shared" ref="T57:T85" si="14">IF(($R57      =0),0,($S57      /$R57      ))</f>
        <v>0.69841042025809019</v>
      </c>
      <c r="U57" s="36">
        <f t="shared" ref="U57:U85" si="15">IF(($P57      =0),0,(($J57      /$P57      )-1))</f>
        <v>0.15487524884492032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4221623597</v>
      </c>
      <c r="E58" s="32">
        <f>E57</f>
        <v>4563602831</v>
      </c>
      <c r="F58" s="32">
        <f>F57</f>
        <v>1139343485</v>
      </c>
      <c r="G58" s="37">
        <f t="shared" si="8"/>
        <v>0.26988277349256062</v>
      </c>
      <c r="H58" s="32">
        <f>H57</f>
        <v>741138305</v>
      </c>
      <c r="I58" s="37">
        <f t="shared" si="9"/>
        <v>0.17555764695049386</v>
      </c>
      <c r="J58" s="32">
        <f>J57</f>
        <v>854838613</v>
      </c>
      <c r="K58" s="37">
        <f t="shared" si="10"/>
        <v>0.18731661028720226</v>
      </c>
      <c r="L58" s="32">
        <f>L57</f>
        <v>0</v>
      </c>
      <c r="M58" s="37">
        <f t="shared" si="11"/>
        <v>0</v>
      </c>
      <c r="N58" s="32">
        <f t="shared" si="12"/>
        <v>2735320403</v>
      </c>
      <c r="O58" s="37">
        <f t="shared" si="13"/>
        <v>0.59937740077188584</v>
      </c>
      <c r="P58" s="32">
        <f>P57</f>
        <v>740199960</v>
      </c>
      <c r="Q58" s="32">
        <f>Q57</f>
        <v>3646128500</v>
      </c>
      <c r="R58" s="32">
        <f>R57</f>
        <v>3646128500</v>
      </c>
      <c r="S58" s="32">
        <f>S57</f>
        <v>2546494138</v>
      </c>
      <c r="T58" s="37">
        <f t="shared" si="14"/>
        <v>0.69841042025809019</v>
      </c>
      <c r="U58" s="37">
        <f t="shared" si="15"/>
        <v>0.15487524884492032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38062916</v>
      </c>
      <c r="E59" s="31">
        <v>38062916</v>
      </c>
      <c r="F59" s="31">
        <v>4165877</v>
      </c>
      <c r="G59" s="36">
        <f t="shared" si="8"/>
        <v>0.10944713221656481</v>
      </c>
      <c r="H59" s="31">
        <v>2817049</v>
      </c>
      <c r="I59" s="36">
        <f t="shared" si="9"/>
        <v>7.4010330685121445E-2</v>
      </c>
      <c r="J59" s="31">
        <v>2680168</v>
      </c>
      <c r="K59" s="36">
        <f t="shared" si="10"/>
        <v>7.0414153240387578E-2</v>
      </c>
      <c r="L59" s="31">
        <v>0</v>
      </c>
      <c r="M59" s="36">
        <f t="shared" si="11"/>
        <v>0</v>
      </c>
      <c r="N59" s="31">
        <f t="shared" si="12"/>
        <v>9663094</v>
      </c>
      <c r="O59" s="36">
        <f t="shared" si="13"/>
        <v>0.25387161614207382</v>
      </c>
      <c r="P59" s="31">
        <v>4268758</v>
      </c>
      <c r="Q59" s="31">
        <v>14478945</v>
      </c>
      <c r="R59" s="31">
        <v>14478945</v>
      </c>
      <c r="S59" s="31">
        <v>8211683</v>
      </c>
      <c r="T59" s="36">
        <f t="shared" si="14"/>
        <v>0.56714650135075451</v>
      </c>
      <c r="U59" s="36">
        <f t="shared" si="15"/>
        <v>-0.37214337284990151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102819996</v>
      </c>
      <c r="E60" s="31">
        <v>102819996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96779000</v>
      </c>
      <c r="R60" s="31">
        <v>79539582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42399996</v>
      </c>
      <c r="E61" s="31">
        <v>42399996</v>
      </c>
      <c r="F61" s="31">
        <v>4595182</v>
      </c>
      <c r="G61" s="36">
        <f t="shared" si="8"/>
        <v>0.10837694418650416</v>
      </c>
      <c r="H61" s="31">
        <v>125877</v>
      </c>
      <c r="I61" s="36">
        <f t="shared" si="9"/>
        <v>2.9687974498865521E-3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4721059</v>
      </c>
      <c r="O61" s="36">
        <f t="shared" si="13"/>
        <v>0.11134574163639072</v>
      </c>
      <c r="P61" s="31">
        <v>0</v>
      </c>
      <c r="Q61" s="31">
        <v>48319081</v>
      </c>
      <c r="R61" s="31">
        <v>40000000</v>
      </c>
      <c r="S61" s="31">
        <v>4168556</v>
      </c>
      <c r="T61" s="36">
        <f t="shared" si="14"/>
        <v>0.1042139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183282908</v>
      </c>
      <c r="E63" s="32">
        <f>SUM(E59:E62)</f>
        <v>183282908</v>
      </c>
      <c r="F63" s="32">
        <f>SUM(F59:F62)</f>
        <v>8761059</v>
      </c>
      <c r="G63" s="37">
        <f t="shared" si="8"/>
        <v>4.7800742009178512E-2</v>
      </c>
      <c r="H63" s="32">
        <f>SUM(H59:H62)</f>
        <v>2942926</v>
      </c>
      <c r="I63" s="37">
        <f t="shared" si="9"/>
        <v>1.6056739998909227E-2</v>
      </c>
      <c r="J63" s="32">
        <f>SUM(J59:J62)</f>
        <v>2680168</v>
      </c>
      <c r="K63" s="37">
        <f t="shared" si="10"/>
        <v>1.4623120231156524E-2</v>
      </c>
      <c r="L63" s="32">
        <f>SUM(L59:L62)</f>
        <v>0</v>
      </c>
      <c r="M63" s="37">
        <f t="shared" si="11"/>
        <v>0</v>
      </c>
      <c r="N63" s="32">
        <f t="shared" si="12"/>
        <v>14384153</v>
      </c>
      <c r="O63" s="37">
        <f t="shared" si="13"/>
        <v>7.848060223924426E-2</v>
      </c>
      <c r="P63" s="32">
        <f>SUM(P59:P62)</f>
        <v>4268758</v>
      </c>
      <c r="Q63" s="32">
        <f>SUM(Q59:Q62)</f>
        <v>159577026</v>
      </c>
      <c r="R63" s="32">
        <f>SUM(R59:R62)</f>
        <v>134018527</v>
      </c>
      <c r="S63" s="32">
        <f>SUM(S59:S62)</f>
        <v>12380239</v>
      </c>
      <c r="T63" s="37">
        <f t="shared" si="14"/>
        <v>9.2377071119428139E-2</v>
      </c>
      <c r="U63" s="37">
        <f t="shared" si="15"/>
        <v>-0.37214337284990151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63081115</v>
      </c>
      <c r="E64" s="31">
        <v>58421682</v>
      </c>
      <c r="F64" s="31">
        <v>278010</v>
      </c>
      <c r="G64" s="36">
        <f t="shared" si="8"/>
        <v>4.4071827202166606E-3</v>
      </c>
      <c r="H64" s="31">
        <v>305972</v>
      </c>
      <c r="I64" s="36">
        <f t="shared" si="9"/>
        <v>4.85045326164574E-3</v>
      </c>
      <c r="J64" s="31">
        <v>1423730</v>
      </c>
      <c r="K64" s="36">
        <f t="shared" si="10"/>
        <v>2.436989061698018E-2</v>
      </c>
      <c r="L64" s="31">
        <v>0</v>
      </c>
      <c r="M64" s="36">
        <f t="shared" si="11"/>
        <v>0</v>
      </c>
      <c r="N64" s="31">
        <f t="shared" si="12"/>
        <v>2007712</v>
      </c>
      <c r="O64" s="36">
        <f t="shared" si="13"/>
        <v>3.4365871218839605E-2</v>
      </c>
      <c r="P64" s="31">
        <v>642439</v>
      </c>
      <c r="Q64" s="31">
        <v>53019399</v>
      </c>
      <c r="R64" s="31">
        <v>53019399</v>
      </c>
      <c r="S64" s="31">
        <v>2728192</v>
      </c>
      <c r="T64" s="36">
        <f t="shared" si="14"/>
        <v>5.1456486709704125E-2</v>
      </c>
      <c r="U64" s="36">
        <f t="shared" si="15"/>
        <v>1.2161325822373796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32617257</v>
      </c>
      <c r="E65" s="31">
        <v>32617257</v>
      </c>
      <c r="F65" s="31">
        <v>2351166</v>
      </c>
      <c r="G65" s="36">
        <f t="shared" si="8"/>
        <v>7.2083498621603889E-2</v>
      </c>
      <c r="H65" s="31">
        <v>522792</v>
      </c>
      <c r="I65" s="36">
        <f t="shared" si="9"/>
        <v>1.6028079859688998E-2</v>
      </c>
      <c r="J65" s="31">
        <v>447643</v>
      </c>
      <c r="K65" s="36">
        <f t="shared" si="10"/>
        <v>1.3724115427609379E-2</v>
      </c>
      <c r="L65" s="31">
        <v>0</v>
      </c>
      <c r="M65" s="36">
        <f t="shared" si="11"/>
        <v>0</v>
      </c>
      <c r="N65" s="31">
        <f t="shared" si="12"/>
        <v>3321601</v>
      </c>
      <c r="O65" s="36">
        <f t="shared" si="13"/>
        <v>0.10183569390890228</v>
      </c>
      <c r="P65" s="31">
        <v>564672</v>
      </c>
      <c r="Q65" s="31">
        <v>28905849</v>
      </c>
      <c r="R65" s="31">
        <v>29816677</v>
      </c>
      <c r="S65" s="31">
        <v>1768066</v>
      </c>
      <c r="T65" s="36">
        <f t="shared" si="14"/>
        <v>5.9297888896203958E-2</v>
      </c>
      <c r="U65" s="36">
        <f t="shared" si="15"/>
        <v>-0.20725128924402125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79600262</v>
      </c>
      <c r="E66" s="31">
        <v>62217168</v>
      </c>
      <c r="F66" s="31">
        <v>19286360</v>
      </c>
      <c r="G66" s="36">
        <f t="shared" si="8"/>
        <v>0.24229015728616571</v>
      </c>
      <c r="H66" s="31">
        <v>13446243</v>
      </c>
      <c r="I66" s="36">
        <f t="shared" si="9"/>
        <v>0.16892209475390924</v>
      </c>
      <c r="J66" s="31">
        <v>13250478</v>
      </c>
      <c r="K66" s="36">
        <f t="shared" si="10"/>
        <v>0.21297141007768144</v>
      </c>
      <c r="L66" s="31">
        <v>0</v>
      </c>
      <c r="M66" s="36">
        <f t="shared" si="11"/>
        <v>0</v>
      </c>
      <c r="N66" s="31">
        <f t="shared" si="12"/>
        <v>45983081</v>
      </c>
      <c r="O66" s="36">
        <f t="shared" si="13"/>
        <v>0.73907383569756824</v>
      </c>
      <c r="P66" s="31">
        <v>11852585</v>
      </c>
      <c r="Q66" s="31">
        <v>62628130</v>
      </c>
      <c r="R66" s="31">
        <v>62628130</v>
      </c>
      <c r="S66" s="31">
        <v>36324959</v>
      </c>
      <c r="T66" s="36">
        <f t="shared" si="14"/>
        <v>0.58001027653228665</v>
      </c>
      <c r="U66" s="36">
        <f t="shared" si="15"/>
        <v>0.11793992618487859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887425800</v>
      </c>
      <c r="E67" s="31">
        <v>887425800</v>
      </c>
      <c r="F67" s="31">
        <v>261345979</v>
      </c>
      <c r="G67" s="36">
        <f t="shared" si="8"/>
        <v>0.2944989643077765</v>
      </c>
      <c r="H67" s="31">
        <v>207353182</v>
      </c>
      <c r="I67" s="36">
        <f t="shared" si="9"/>
        <v>0.23365692320417097</v>
      </c>
      <c r="J67" s="31">
        <v>224954711</v>
      </c>
      <c r="K67" s="36">
        <f t="shared" si="10"/>
        <v>0.25349129020138922</v>
      </c>
      <c r="L67" s="31">
        <v>0</v>
      </c>
      <c r="M67" s="36">
        <f t="shared" si="11"/>
        <v>0</v>
      </c>
      <c r="N67" s="31">
        <f t="shared" si="12"/>
        <v>693653872</v>
      </c>
      <c r="O67" s="36">
        <f t="shared" si="13"/>
        <v>0.78164717771333669</v>
      </c>
      <c r="P67" s="31">
        <v>197578222</v>
      </c>
      <c r="Q67" s="31">
        <v>1116590339</v>
      </c>
      <c r="R67" s="31">
        <v>1116590339</v>
      </c>
      <c r="S67" s="31">
        <v>616283680</v>
      </c>
      <c r="T67" s="36">
        <f t="shared" si="14"/>
        <v>0.55193355922453491</v>
      </c>
      <c r="U67" s="36">
        <f t="shared" si="15"/>
        <v>0.13856025589702892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261047770</v>
      </c>
      <c r="E68" s="31">
        <v>261047770</v>
      </c>
      <c r="F68" s="31">
        <v>37203585</v>
      </c>
      <c r="G68" s="36">
        <f t="shared" si="8"/>
        <v>0.14251638694327862</v>
      </c>
      <c r="H68" s="31">
        <v>22362799</v>
      </c>
      <c r="I68" s="36">
        <f t="shared" si="9"/>
        <v>8.5665543130286084E-2</v>
      </c>
      <c r="J68" s="31">
        <v>55898742</v>
      </c>
      <c r="K68" s="36">
        <f t="shared" si="10"/>
        <v>0.21413223334564399</v>
      </c>
      <c r="L68" s="31">
        <v>0</v>
      </c>
      <c r="M68" s="36">
        <f t="shared" si="11"/>
        <v>0</v>
      </c>
      <c r="N68" s="31">
        <f t="shared" si="12"/>
        <v>115465126</v>
      </c>
      <c r="O68" s="36">
        <f t="shared" si="13"/>
        <v>0.44231416341920865</v>
      </c>
      <c r="P68" s="31">
        <v>22839607</v>
      </c>
      <c r="Q68" s="31">
        <v>180208122</v>
      </c>
      <c r="R68" s="31">
        <v>174839571</v>
      </c>
      <c r="S68" s="31">
        <v>62556296</v>
      </c>
      <c r="T68" s="36">
        <f t="shared" si="14"/>
        <v>0.35779255029171858</v>
      </c>
      <c r="U68" s="36">
        <f t="shared" si="15"/>
        <v>1.44744762902444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1323772204</v>
      </c>
      <c r="E70" s="32">
        <f>SUM(E64:E69)</f>
        <v>1301729677</v>
      </c>
      <c r="F70" s="32">
        <f>SUM(F64:F69)</f>
        <v>320465100</v>
      </c>
      <c r="G70" s="37">
        <f t="shared" si="8"/>
        <v>0.24208477790337407</v>
      </c>
      <c r="H70" s="32">
        <f>SUM(H64:H69)</f>
        <v>243990988</v>
      </c>
      <c r="I70" s="37">
        <f t="shared" si="9"/>
        <v>0.18431493520013509</v>
      </c>
      <c r="J70" s="32">
        <f>SUM(J64:J69)</f>
        <v>295975304</v>
      </c>
      <c r="K70" s="37">
        <f t="shared" si="10"/>
        <v>0.22737078921186799</v>
      </c>
      <c r="L70" s="32">
        <f>SUM(L64:L69)</f>
        <v>0</v>
      </c>
      <c r="M70" s="37">
        <f t="shared" si="11"/>
        <v>0</v>
      </c>
      <c r="N70" s="32">
        <f t="shared" si="12"/>
        <v>860431392</v>
      </c>
      <c r="O70" s="37">
        <f t="shared" si="13"/>
        <v>0.66099083949823789</v>
      </c>
      <c r="P70" s="32">
        <f>SUM(P64:P69)</f>
        <v>233477525</v>
      </c>
      <c r="Q70" s="32">
        <f>SUM(Q64:Q69)</f>
        <v>1441351839</v>
      </c>
      <c r="R70" s="32">
        <f>SUM(R64:R69)</f>
        <v>1436894116</v>
      </c>
      <c r="S70" s="32">
        <f>SUM(S64:S69)</f>
        <v>719661193</v>
      </c>
      <c r="T70" s="37">
        <f t="shared" si="14"/>
        <v>0.50084497179470666</v>
      </c>
      <c r="U70" s="37">
        <f t="shared" si="15"/>
        <v>0.26768220624233541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173058384</v>
      </c>
      <c r="E71" s="31">
        <v>175769360</v>
      </c>
      <c r="F71" s="31">
        <v>47805303</v>
      </c>
      <c r="G71" s="36">
        <f t="shared" si="8"/>
        <v>0.2762380064753176</v>
      </c>
      <c r="H71" s="31">
        <v>30671455</v>
      </c>
      <c r="I71" s="36">
        <f t="shared" si="9"/>
        <v>0.17723183524006558</v>
      </c>
      <c r="J71" s="31">
        <v>50604470</v>
      </c>
      <c r="K71" s="36">
        <f t="shared" si="10"/>
        <v>0.2879026811043745</v>
      </c>
      <c r="L71" s="31">
        <v>0</v>
      </c>
      <c r="M71" s="36">
        <f t="shared" si="11"/>
        <v>0</v>
      </c>
      <c r="N71" s="31">
        <f t="shared" si="12"/>
        <v>129081228</v>
      </c>
      <c r="O71" s="36">
        <f t="shared" si="13"/>
        <v>0.7343784377436432</v>
      </c>
      <c r="P71" s="31">
        <v>41578888</v>
      </c>
      <c r="Q71" s="31">
        <v>147264156</v>
      </c>
      <c r="R71" s="31">
        <v>149489436</v>
      </c>
      <c r="S71" s="31">
        <v>117839068</v>
      </c>
      <c r="T71" s="36">
        <f t="shared" si="14"/>
        <v>0.78827689202065088</v>
      </c>
      <c r="U71" s="36">
        <f t="shared" si="15"/>
        <v>0.21707126943847088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264908214</v>
      </c>
      <c r="E72" s="31">
        <v>264908214</v>
      </c>
      <c r="F72" s="31">
        <v>88957047</v>
      </c>
      <c r="G72" s="36">
        <f t="shared" si="8"/>
        <v>0.33580327939548149</v>
      </c>
      <c r="H72" s="31">
        <v>42765616</v>
      </c>
      <c r="I72" s="36">
        <f t="shared" si="9"/>
        <v>0.16143559821818135</v>
      </c>
      <c r="J72" s="31">
        <v>91179849</v>
      </c>
      <c r="K72" s="36">
        <f t="shared" si="10"/>
        <v>0.34419411774072056</v>
      </c>
      <c r="L72" s="31">
        <v>0</v>
      </c>
      <c r="M72" s="36">
        <f t="shared" si="11"/>
        <v>0</v>
      </c>
      <c r="N72" s="31">
        <f t="shared" si="12"/>
        <v>222902512</v>
      </c>
      <c r="O72" s="36">
        <f t="shared" si="13"/>
        <v>0.84143299535438343</v>
      </c>
      <c r="P72" s="31">
        <v>58263312</v>
      </c>
      <c r="Q72" s="31">
        <v>342714750</v>
      </c>
      <c r="R72" s="31">
        <v>350146530</v>
      </c>
      <c r="S72" s="31">
        <v>225724329</v>
      </c>
      <c r="T72" s="36">
        <f t="shared" si="14"/>
        <v>0.64465676412672146</v>
      </c>
      <c r="U72" s="36">
        <f t="shared" si="15"/>
        <v>0.56496165202554915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96177568</v>
      </c>
      <c r="E73" s="31">
        <v>110703070</v>
      </c>
      <c r="F73" s="31">
        <v>32512622</v>
      </c>
      <c r="G73" s="36">
        <f t="shared" si="8"/>
        <v>0.33804786995653707</v>
      </c>
      <c r="H73" s="31">
        <v>27484389</v>
      </c>
      <c r="I73" s="36">
        <f t="shared" si="9"/>
        <v>0.28576714478785742</v>
      </c>
      <c r="J73" s="31">
        <v>27788612</v>
      </c>
      <c r="K73" s="36">
        <f t="shared" si="10"/>
        <v>0.25101934390798736</v>
      </c>
      <c r="L73" s="31">
        <v>0</v>
      </c>
      <c r="M73" s="36">
        <f t="shared" si="11"/>
        <v>0</v>
      </c>
      <c r="N73" s="31">
        <f t="shared" si="12"/>
        <v>87785623</v>
      </c>
      <c r="O73" s="36">
        <f t="shared" si="13"/>
        <v>0.7929827329991842</v>
      </c>
      <c r="P73" s="31">
        <v>27122654</v>
      </c>
      <c r="Q73" s="31">
        <v>95667736</v>
      </c>
      <c r="R73" s="31">
        <v>95667736</v>
      </c>
      <c r="S73" s="31">
        <v>74724429</v>
      </c>
      <c r="T73" s="36">
        <f t="shared" si="14"/>
        <v>0.78108286162432028</v>
      </c>
      <c r="U73" s="36">
        <f t="shared" si="15"/>
        <v>2.455357060559038E-2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436672758</v>
      </c>
      <c r="E74" s="31">
        <v>698324779</v>
      </c>
      <c r="F74" s="31">
        <v>74303419</v>
      </c>
      <c r="G74" s="36">
        <f t="shared" si="8"/>
        <v>0.17015812788577941</v>
      </c>
      <c r="H74" s="31">
        <v>95231966</v>
      </c>
      <c r="I74" s="36">
        <f t="shared" si="9"/>
        <v>0.21808542954722171</v>
      </c>
      <c r="J74" s="31">
        <v>67850797</v>
      </c>
      <c r="K74" s="36">
        <f t="shared" si="10"/>
        <v>9.7162236025996718E-2</v>
      </c>
      <c r="L74" s="31">
        <v>0</v>
      </c>
      <c r="M74" s="36">
        <f t="shared" si="11"/>
        <v>0</v>
      </c>
      <c r="N74" s="31">
        <f t="shared" si="12"/>
        <v>237386182</v>
      </c>
      <c r="O74" s="36">
        <f t="shared" si="13"/>
        <v>0.3399366442931277</v>
      </c>
      <c r="P74" s="31">
        <v>95448877</v>
      </c>
      <c r="Q74" s="31">
        <v>514515199</v>
      </c>
      <c r="R74" s="31">
        <v>389405924</v>
      </c>
      <c r="S74" s="31">
        <v>284841388</v>
      </c>
      <c r="T74" s="36">
        <f t="shared" si="14"/>
        <v>0.73147677126760913</v>
      </c>
      <c r="U74" s="36">
        <f t="shared" si="15"/>
        <v>-0.28913991308666731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38641817</v>
      </c>
      <c r="E75" s="31">
        <v>38641817</v>
      </c>
      <c r="F75" s="31">
        <v>10797984</v>
      </c>
      <c r="G75" s="36">
        <f t="shared" si="8"/>
        <v>0.27943779144753983</v>
      </c>
      <c r="H75" s="31">
        <v>11029715</v>
      </c>
      <c r="I75" s="36">
        <f t="shared" si="9"/>
        <v>0.28543468853962017</v>
      </c>
      <c r="J75" s="31">
        <v>26692916</v>
      </c>
      <c r="K75" s="36">
        <f t="shared" si="10"/>
        <v>0.6907779724747416</v>
      </c>
      <c r="L75" s="31">
        <v>0</v>
      </c>
      <c r="M75" s="36">
        <f t="shared" si="11"/>
        <v>0</v>
      </c>
      <c r="N75" s="31">
        <f t="shared" si="12"/>
        <v>48520615</v>
      </c>
      <c r="O75" s="36">
        <f t="shared" si="13"/>
        <v>1.2556504524619017</v>
      </c>
      <c r="P75" s="31">
        <v>7227019</v>
      </c>
      <c r="Q75" s="31">
        <v>34217457</v>
      </c>
      <c r="R75" s="31">
        <v>34341700</v>
      </c>
      <c r="S75" s="31">
        <v>7546716</v>
      </c>
      <c r="T75" s="36">
        <f t="shared" si="14"/>
        <v>0.21975371050355691</v>
      </c>
      <c r="U75" s="36">
        <f t="shared" si="15"/>
        <v>2.6934891135612071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72291648</v>
      </c>
      <c r="E76" s="31">
        <v>72089503</v>
      </c>
      <c r="F76" s="31">
        <v>32593289</v>
      </c>
      <c r="G76" s="36">
        <f t="shared" si="8"/>
        <v>0.45085829278646405</v>
      </c>
      <c r="H76" s="31">
        <v>13330498</v>
      </c>
      <c r="I76" s="36">
        <f t="shared" si="9"/>
        <v>0.18439886721077378</v>
      </c>
      <c r="J76" s="31">
        <v>16267411</v>
      </c>
      <c r="K76" s="36">
        <f t="shared" si="10"/>
        <v>0.22565575185058495</v>
      </c>
      <c r="L76" s="31">
        <v>0</v>
      </c>
      <c r="M76" s="36">
        <f t="shared" si="11"/>
        <v>0</v>
      </c>
      <c r="N76" s="31">
        <f t="shared" si="12"/>
        <v>62191198</v>
      </c>
      <c r="O76" s="36">
        <f t="shared" si="13"/>
        <v>0.86269422609280577</v>
      </c>
      <c r="P76" s="31">
        <v>10432358</v>
      </c>
      <c r="Q76" s="31">
        <v>81537634</v>
      </c>
      <c r="R76" s="31">
        <v>70361634</v>
      </c>
      <c r="S76" s="31">
        <v>17126417</v>
      </c>
      <c r="T76" s="36">
        <f t="shared" si="14"/>
        <v>0.24340561789682144</v>
      </c>
      <c r="U76" s="36">
        <f t="shared" si="15"/>
        <v>0.55932254242041934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1081750389</v>
      </c>
      <c r="E78" s="32">
        <f>SUM(E71:E77)</f>
        <v>1360436743</v>
      </c>
      <c r="F78" s="32">
        <f>SUM(F71:F77)</f>
        <v>286969664</v>
      </c>
      <c r="G78" s="37">
        <f t="shared" si="8"/>
        <v>0.26528270007398169</v>
      </c>
      <c r="H78" s="32">
        <f>SUM(H71:H77)</f>
        <v>220513639</v>
      </c>
      <c r="I78" s="37">
        <f t="shared" si="9"/>
        <v>0.20384891121125356</v>
      </c>
      <c r="J78" s="32">
        <f>SUM(J71:J77)</f>
        <v>280384055</v>
      </c>
      <c r="K78" s="37">
        <f t="shared" si="10"/>
        <v>0.20609856095308357</v>
      </c>
      <c r="L78" s="32">
        <f>SUM(L71:L77)</f>
        <v>0</v>
      </c>
      <c r="M78" s="37">
        <f t="shared" si="11"/>
        <v>0</v>
      </c>
      <c r="N78" s="32">
        <f t="shared" si="12"/>
        <v>787867358</v>
      </c>
      <c r="O78" s="37">
        <f t="shared" si="13"/>
        <v>0.57912825572662441</v>
      </c>
      <c r="P78" s="32">
        <f>SUM(P71:P77)</f>
        <v>240073108</v>
      </c>
      <c r="Q78" s="32">
        <f>SUM(Q71:Q77)</f>
        <v>1215916932</v>
      </c>
      <c r="R78" s="32">
        <f>SUM(R71:R77)</f>
        <v>1089412960</v>
      </c>
      <c r="S78" s="32">
        <f>SUM(S71:S77)</f>
        <v>727802347</v>
      </c>
      <c r="T78" s="37">
        <f t="shared" si="14"/>
        <v>0.66806837601785096</v>
      </c>
      <c r="U78" s="37">
        <f t="shared" si="15"/>
        <v>0.16791113063775565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584726722</v>
      </c>
      <c r="E79" s="31">
        <v>515762936</v>
      </c>
      <c r="F79" s="31">
        <v>81793919</v>
      </c>
      <c r="G79" s="36">
        <f t="shared" si="8"/>
        <v>0.13988401063702369</v>
      </c>
      <c r="H79" s="31">
        <v>110796893</v>
      </c>
      <c r="I79" s="36">
        <f t="shared" si="9"/>
        <v>0.18948491462991493</v>
      </c>
      <c r="J79" s="31">
        <v>108450062</v>
      </c>
      <c r="K79" s="36">
        <f t="shared" si="10"/>
        <v>0.21027114286475213</v>
      </c>
      <c r="L79" s="31">
        <v>0</v>
      </c>
      <c r="M79" s="36">
        <f t="shared" si="11"/>
        <v>0</v>
      </c>
      <c r="N79" s="31">
        <f t="shared" si="12"/>
        <v>301040874</v>
      </c>
      <c r="O79" s="36">
        <f t="shared" si="13"/>
        <v>0.58368070481125067</v>
      </c>
      <c r="P79" s="31">
        <v>197388496</v>
      </c>
      <c r="Q79" s="31">
        <v>470960148</v>
      </c>
      <c r="R79" s="31">
        <v>512613288</v>
      </c>
      <c r="S79" s="31">
        <v>197388496</v>
      </c>
      <c r="T79" s="36">
        <f t="shared" si="14"/>
        <v>0.38506316675895458</v>
      </c>
      <c r="U79" s="36">
        <f t="shared" si="15"/>
        <v>-0.45057556951039335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314259309</v>
      </c>
      <c r="E80" s="31">
        <v>315274302</v>
      </c>
      <c r="F80" s="31">
        <v>83578390</v>
      </c>
      <c r="G80" s="36">
        <f t="shared" si="8"/>
        <v>0.26595358548312725</v>
      </c>
      <c r="H80" s="31">
        <v>75967747</v>
      </c>
      <c r="I80" s="36">
        <f t="shared" si="9"/>
        <v>0.24173586851487666</v>
      </c>
      <c r="J80" s="31">
        <v>77009325</v>
      </c>
      <c r="K80" s="36">
        <f t="shared" si="10"/>
        <v>0.24426134483996098</v>
      </c>
      <c r="L80" s="31">
        <v>0</v>
      </c>
      <c r="M80" s="36">
        <f t="shared" si="11"/>
        <v>0</v>
      </c>
      <c r="N80" s="31">
        <f t="shared" si="12"/>
        <v>236555462</v>
      </c>
      <c r="O80" s="36">
        <f t="shared" si="13"/>
        <v>0.75031634516155399</v>
      </c>
      <c r="P80" s="31">
        <v>48072130</v>
      </c>
      <c r="Q80" s="31">
        <v>401891682</v>
      </c>
      <c r="R80" s="31">
        <v>376272804</v>
      </c>
      <c r="S80" s="31">
        <v>149936516</v>
      </c>
      <c r="T80" s="36">
        <f t="shared" si="14"/>
        <v>0.39847821688436458</v>
      </c>
      <c r="U80" s="36">
        <f t="shared" si="15"/>
        <v>0.60195366837292208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617812450</v>
      </c>
      <c r="E81" s="31">
        <v>573113380</v>
      </c>
      <c r="F81" s="31">
        <v>99851697</v>
      </c>
      <c r="G81" s="36">
        <f t="shared" si="8"/>
        <v>0.16162137392990381</v>
      </c>
      <c r="H81" s="31">
        <v>80747499</v>
      </c>
      <c r="I81" s="36">
        <f t="shared" si="9"/>
        <v>0.13069904790685263</v>
      </c>
      <c r="J81" s="31">
        <v>107803158</v>
      </c>
      <c r="K81" s="36">
        <f t="shared" si="10"/>
        <v>0.18810092690559763</v>
      </c>
      <c r="L81" s="31">
        <v>0</v>
      </c>
      <c r="M81" s="36">
        <f t="shared" si="11"/>
        <v>0</v>
      </c>
      <c r="N81" s="31">
        <f t="shared" si="12"/>
        <v>288402354</v>
      </c>
      <c r="O81" s="36">
        <f t="shared" si="13"/>
        <v>0.50322041687458074</v>
      </c>
      <c r="P81" s="31">
        <v>132781591</v>
      </c>
      <c r="Q81" s="31">
        <v>510679430</v>
      </c>
      <c r="R81" s="31">
        <v>507323075</v>
      </c>
      <c r="S81" s="31">
        <v>312683700</v>
      </c>
      <c r="T81" s="36">
        <f t="shared" si="14"/>
        <v>0.6163403862518968</v>
      </c>
      <c r="U81" s="36">
        <f t="shared" si="15"/>
        <v>-0.18811668704888462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285</v>
      </c>
      <c r="E82" s="31">
        <v>416</v>
      </c>
      <c r="F82" s="31">
        <v>260259</v>
      </c>
      <c r="G82" s="36">
        <f t="shared" si="8"/>
        <v>913.1894736842105</v>
      </c>
      <c r="H82" s="31">
        <v>197064</v>
      </c>
      <c r="I82" s="36">
        <f t="shared" si="9"/>
        <v>691.45263157894738</v>
      </c>
      <c r="J82" s="31">
        <v>158152</v>
      </c>
      <c r="K82" s="36">
        <f t="shared" si="10"/>
        <v>380.17307692307691</v>
      </c>
      <c r="L82" s="31">
        <v>0</v>
      </c>
      <c r="M82" s="36">
        <f t="shared" si="11"/>
        <v>0</v>
      </c>
      <c r="N82" s="31">
        <f t="shared" si="12"/>
        <v>615475</v>
      </c>
      <c r="O82" s="36">
        <f t="shared" si="13"/>
        <v>1479.5072115384614</v>
      </c>
      <c r="P82" s="31">
        <v>70832</v>
      </c>
      <c r="Q82" s="31">
        <v>269</v>
      </c>
      <c r="R82" s="31">
        <v>269</v>
      </c>
      <c r="S82" s="31">
        <v>221186</v>
      </c>
      <c r="T82" s="36">
        <f t="shared" si="14"/>
        <v>822.25278810408918</v>
      </c>
      <c r="U82" s="36">
        <f t="shared" si="15"/>
        <v>1.2327761463745199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1516798766</v>
      </c>
      <c r="E84" s="32">
        <f>SUM(E79:E83)</f>
        <v>1404151034</v>
      </c>
      <c r="F84" s="32">
        <f>SUM(F79:F83)</f>
        <v>265484265</v>
      </c>
      <c r="G84" s="37">
        <f t="shared" si="8"/>
        <v>0.17502932554469128</v>
      </c>
      <c r="H84" s="32">
        <f>SUM(H79:H83)</f>
        <v>267709203</v>
      </c>
      <c r="I84" s="37">
        <f t="shared" si="9"/>
        <v>0.17649618987097726</v>
      </c>
      <c r="J84" s="32">
        <f>SUM(J79:J83)</f>
        <v>293420697</v>
      </c>
      <c r="K84" s="37">
        <f t="shared" si="10"/>
        <v>0.20896662103658004</v>
      </c>
      <c r="L84" s="32">
        <f>SUM(L79:L83)</f>
        <v>0</v>
      </c>
      <c r="M84" s="37">
        <f t="shared" si="11"/>
        <v>0</v>
      </c>
      <c r="N84" s="32">
        <f t="shared" si="12"/>
        <v>826614165</v>
      </c>
      <c r="O84" s="37">
        <f t="shared" si="13"/>
        <v>0.58869319965191147</v>
      </c>
      <c r="P84" s="32">
        <f>SUM(P79:P83)</f>
        <v>378313049</v>
      </c>
      <c r="Q84" s="32">
        <f>SUM(Q79:Q83)</f>
        <v>1383531529</v>
      </c>
      <c r="R84" s="32">
        <f>SUM(R79:R83)</f>
        <v>1396209436</v>
      </c>
      <c r="S84" s="32">
        <f>SUM(S79:S83)</f>
        <v>660229898</v>
      </c>
      <c r="T84" s="37">
        <f t="shared" si="14"/>
        <v>0.47287310984768333</v>
      </c>
      <c r="U84" s="37">
        <f t="shared" si="15"/>
        <v>-0.22439710241134192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8327227864</v>
      </c>
      <c r="E85" s="32">
        <f>SUM(E57,E59:E62,E64:E69,E71:E77,E79:E83)</f>
        <v>8813203193</v>
      </c>
      <c r="F85" s="32">
        <f>SUM(F57,F59:F62,F64:F69,F71:F77,F79:F83)</f>
        <v>2021023573</v>
      </c>
      <c r="G85" s="37">
        <f t="shared" si="8"/>
        <v>0.24270064492136972</v>
      </c>
      <c r="H85" s="32">
        <f>SUM(H57,H59:H62,H64:H69,H71:H77,H79:H83)</f>
        <v>1476295061</v>
      </c>
      <c r="I85" s="37">
        <f t="shared" si="9"/>
        <v>0.17728529651293329</v>
      </c>
      <c r="J85" s="32">
        <f>SUM(J57,J59:J62,J64:J69,J71:J77,J79:J83)</f>
        <v>1727298837</v>
      </c>
      <c r="K85" s="37">
        <f t="shared" si="10"/>
        <v>0.1959899027826715</v>
      </c>
      <c r="L85" s="32">
        <f>SUM(L57,L59:L62,L64:L69,L71:L77,L79:L83)</f>
        <v>0</v>
      </c>
      <c r="M85" s="37">
        <f t="shared" si="11"/>
        <v>0</v>
      </c>
      <c r="N85" s="32">
        <f t="shared" si="12"/>
        <v>5224617471</v>
      </c>
      <c r="O85" s="37">
        <f t="shared" si="13"/>
        <v>0.59281709006206951</v>
      </c>
      <c r="P85" s="32">
        <f>SUM(P57,P59:P62,P64:P69,P71:P77,P79:P83)</f>
        <v>1596332400</v>
      </c>
      <c r="Q85" s="32">
        <f>SUM(Q57,Q59:Q62,Q64:Q69,Q71:Q77,Q79:Q83)</f>
        <v>7846505826</v>
      </c>
      <c r="R85" s="32">
        <f>SUM(R57,R59:R62,R64:R69,R71:R77,R79:R83)</f>
        <v>7702663539</v>
      </c>
      <c r="S85" s="32">
        <f>SUM(S57,S59:S62,S64:S69,S71:S77,S79:S83)</f>
        <v>4666567815</v>
      </c>
      <c r="T85" s="37">
        <f t="shared" si="14"/>
        <v>0.60583820017222745</v>
      </c>
      <c r="U85" s="37">
        <f t="shared" si="15"/>
        <v>8.2042084092260437E-2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27307760281</v>
      </c>
      <c r="E88" s="31">
        <v>27336731120</v>
      </c>
      <c r="F88" s="31">
        <v>7422839259</v>
      </c>
      <c r="G88" s="36">
        <f t="shared" ref="G88:G99" si="16">IF(($D88      =0),0,($F88      /$D88      ))</f>
        <v>0.27182160611555573</v>
      </c>
      <c r="H88" s="31">
        <v>5585034792</v>
      </c>
      <c r="I88" s="36">
        <f t="shared" ref="I88:I99" si="17">IF(($D88      =0),0,($H88      /$D88      ))</f>
        <v>0.20452189174539942</v>
      </c>
      <c r="J88" s="31">
        <v>5134040188</v>
      </c>
      <c r="K88" s="36">
        <f t="shared" ref="K88:K99" si="18">IF(($E88      =0),0,($J88      /$E88      ))</f>
        <v>0.18780739238583841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18141914239</v>
      </c>
      <c r="O88" s="36">
        <f t="shared" ref="O88:O99" si="21">IF(($E88      =0),0,($N88      /$E88      ))</f>
        <v>0.66364607236185158</v>
      </c>
      <c r="P88" s="31">
        <v>4567105579</v>
      </c>
      <c r="Q88" s="31">
        <v>23758258912</v>
      </c>
      <c r="R88" s="31">
        <v>23806258912</v>
      </c>
      <c r="S88" s="31">
        <v>15963956269</v>
      </c>
      <c r="T88" s="36">
        <f t="shared" ref="T88:T99" si="22">IF(($R88      =0),0,($S88      /$R88      ))</f>
        <v>0.67057811678898704</v>
      </c>
      <c r="U88" s="36">
        <f t="shared" ref="U88:U99" si="23">IF(($P88      =0),0,(($J88      /$P88      )-1))</f>
        <v>0.12413433392186524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21470015000</v>
      </c>
      <c r="E89" s="31">
        <v>22743565961</v>
      </c>
      <c r="F89" s="31">
        <v>6166115809</v>
      </c>
      <c r="G89" s="36">
        <f t="shared" si="16"/>
        <v>0.28719662324409184</v>
      </c>
      <c r="H89" s="31">
        <v>5702643394</v>
      </c>
      <c r="I89" s="36">
        <f t="shared" si="17"/>
        <v>0.26560966044970158</v>
      </c>
      <c r="J89" s="31">
        <v>4755864821</v>
      </c>
      <c r="K89" s="36">
        <f t="shared" si="18"/>
        <v>0.2091081420193833</v>
      </c>
      <c r="L89" s="31">
        <v>0</v>
      </c>
      <c r="M89" s="36">
        <f t="shared" si="19"/>
        <v>0</v>
      </c>
      <c r="N89" s="31">
        <f t="shared" si="20"/>
        <v>16624624024</v>
      </c>
      <c r="O89" s="36">
        <f t="shared" si="21"/>
        <v>0.73095943057071255</v>
      </c>
      <c r="P89" s="31">
        <v>4232656504</v>
      </c>
      <c r="Q89" s="31">
        <v>22972480773</v>
      </c>
      <c r="R89" s="31">
        <v>19158305925</v>
      </c>
      <c r="S89" s="31">
        <v>13818504661</v>
      </c>
      <c r="T89" s="36">
        <f t="shared" si="22"/>
        <v>0.72128009204446397</v>
      </c>
      <c r="U89" s="36">
        <f t="shared" si="23"/>
        <v>0.12361227907474914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18812650933</v>
      </c>
      <c r="E90" s="31">
        <v>19273869948</v>
      </c>
      <c r="F90" s="31">
        <v>5309342388</v>
      </c>
      <c r="G90" s="36">
        <f t="shared" si="16"/>
        <v>0.28222191582190453</v>
      </c>
      <c r="H90" s="31">
        <v>4271366008</v>
      </c>
      <c r="I90" s="36">
        <f t="shared" si="17"/>
        <v>0.22704753430083749</v>
      </c>
      <c r="J90" s="31">
        <v>4276478638</v>
      </c>
      <c r="K90" s="36">
        <f t="shared" si="18"/>
        <v>0.22187960433155041</v>
      </c>
      <c r="L90" s="31">
        <v>0</v>
      </c>
      <c r="M90" s="36">
        <f t="shared" si="19"/>
        <v>0</v>
      </c>
      <c r="N90" s="31">
        <f t="shared" si="20"/>
        <v>13857187034</v>
      </c>
      <c r="O90" s="36">
        <f t="shared" si="21"/>
        <v>0.7189623605112021</v>
      </c>
      <c r="P90" s="31">
        <v>4031077732</v>
      </c>
      <c r="Q90" s="31">
        <v>16954289163</v>
      </c>
      <c r="R90" s="31">
        <v>16819400525</v>
      </c>
      <c r="S90" s="31">
        <v>14085674005</v>
      </c>
      <c r="T90" s="36">
        <f t="shared" si="22"/>
        <v>0.83746587662642036</v>
      </c>
      <c r="U90" s="36">
        <f t="shared" si="23"/>
        <v>6.0877244825106702E-2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67590426214</v>
      </c>
      <c r="E91" s="32">
        <f>SUM(E88:E90)</f>
        <v>69354167029</v>
      </c>
      <c r="F91" s="32">
        <f>SUM(F88:F90)</f>
        <v>18898297456</v>
      </c>
      <c r="G91" s="37">
        <f t="shared" si="16"/>
        <v>0.27960021136966284</v>
      </c>
      <c r="H91" s="32">
        <f>SUM(H88:H90)</f>
        <v>15559044194</v>
      </c>
      <c r="I91" s="37">
        <f t="shared" si="17"/>
        <v>0.23019597693818442</v>
      </c>
      <c r="J91" s="32">
        <f>SUM(J88:J90)</f>
        <v>14166383647</v>
      </c>
      <c r="K91" s="37">
        <f t="shared" si="18"/>
        <v>0.20426146335340481</v>
      </c>
      <c r="L91" s="32">
        <f>SUM(L88:L90)</f>
        <v>0</v>
      </c>
      <c r="M91" s="37">
        <f t="shared" si="19"/>
        <v>0</v>
      </c>
      <c r="N91" s="32">
        <f t="shared" si="20"/>
        <v>48623725297</v>
      </c>
      <c r="O91" s="37">
        <f t="shared" si="21"/>
        <v>0.70109306159885532</v>
      </c>
      <c r="P91" s="32">
        <f>SUM(P88:P90)</f>
        <v>12830839815</v>
      </c>
      <c r="Q91" s="32">
        <f>SUM(Q88:Q90)</f>
        <v>63685028848</v>
      </c>
      <c r="R91" s="32">
        <f>SUM(R88:R90)</f>
        <v>59783965362</v>
      </c>
      <c r="S91" s="32">
        <f>SUM(S88:S90)</f>
        <v>43868134935</v>
      </c>
      <c r="T91" s="37">
        <f t="shared" si="22"/>
        <v>0.73377760523867075</v>
      </c>
      <c r="U91" s="37">
        <f t="shared" si="23"/>
        <v>0.10408857496908897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3927402566</v>
      </c>
      <c r="E92" s="31">
        <v>3927402566</v>
      </c>
      <c r="F92" s="31">
        <v>1090639210</v>
      </c>
      <c r="G92" s="36">
        <f t="shared" si="16"/>
        <v>0.27769987712535399</v>
      </c>
      <c r="H92" s="31">
        <v>805943859</v>
      </c>
      <c r="I92" s="36">
        <f t="shared" si="17"/>
        <v>0.20521040190204937</v>
      </c>
      <c r="J92" s="31">
        <v>988822946</v>
      </c>
      <c r="K92" s="36">
        <f t="shared" si="18"/>
        <v>0.25177529661979653</v>
      </c>
      <c r="L92" s="31">
        <v>0</v>
      </c>
      <c r="M92" s="36">
        <f t="shared" si="19"/>
        <v>0</v>
      </c>
      <c r="N92" s="31">
        <f t="shared" si="20"/>
        <v>2885406015</v>
      </c>
      <c r="O92" s="36">
        <f t="shared" si="21"/>
        <v>0.73468557564719994</v>
      </c>
      <c r="P92" s="31">
        <v>761800180</v>
      </c>
      <c r="Q92" s="31">
        <v>4035865709</v>
      </c>
      <c r="R92" s="31">
        <v>4035865710</v>
      </c>
      <c r="S92" s="31">
        <v>2566731880</v>
      </c>
      <c r="T92" s="36">
        <f t="shared" si="22"/>
        <v>0.63598049698239345</v>
      </c>
      <c r="U92" s="36">
        <f t="shared" si="23"/>
        <v>0.2980082861098825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653577924</v>
      </c>
      <c r="E93" s="31">
        <v>663955924</v>
      </c>
      <c r="F93" s="31">
        <v>182113817</v>
      </c>
      <c r="G93" s="36">
        <f t="shared" si="16"/>
        <v>0.27864132234674438</v>
      </c>
      <c r="H93" s="31">
        <v>156202087</v>
      </c>
      <c r="I93" s="36">
        <f t="shared" si="17"/>
        <v>0.23899535352115106</v>
      </c>
      <c r="J93" s="31">
        <v>141413452</v>
      </c>
      <c r="K93" s="36">
        <f t="shared" si="18"/>
        <v>0.21298620418665021</v>
      </c>
      <c r="L93" s="31">
        <v>0</v>
      </c>
      <c r="M93" s="36">
        <f t="shared" si="19"/>
        <v>0</v>
      </c>
      <c r="N93" s="31">
        <f t="shared" si="20"/>
        <v>479729356</v>
      </c>
      <c r="O93" s="36">
        <f t="shared" si="21"/>
        <v>0.72253193120090298</v>
      </c>
      <c r="P93" s="31">
        <v>123540438</v>
      </c>
      <c r="Q93" s="31">
        <v>620855444</v>
      </c>
      <c r="R93" s="31">
        <v>563743050</v>
      </c>
      <c r="S93" s="31">
        <v>389759989</v>
      </c>
      <c r="T93" s="36">
        <f t="shared" si="22"/>
        <v>0.69137879216426701</v>
      </c>
      <c r="U93" s="36">
        <f t="shared" si="23"/>
        <v>0.14467339026270887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570912017</v>
      </c>
      <c r="E94" s="31">
        <v>555174408</v>
      </c>
      <c r="F94" s="31">
        <v>139859247</v>
      </c>
      <c r="G94" s="36">
        <f t="shared" si="16"/>
        <v>0.24497513248175332</v>
      </c>
      <c r="H94" s="31">
        <v>139328058</v>
      </c>
      <c r="I94" s="36">
        <f t="shared" si="17"/>
        <v>0.24404471065810479</v>
      </c>
      <c r="J94" s="31">
        <v>120888684</v>
      </c>
      <c r="K94" s="36">
        <f t="shared" si="18"/>
        <v>0.21774902131295648</v>
      </c>
      <c r="L94" s="31">
        <v>0</v>
      </c>
      <c r="M94" s="36">
        <f t="shared" si="19"/>
        <v>0</v>
      </c>
      <c r="N94" s="31">
        <f t="shared" si="20"/>
        <v>400075989</v>
      </c>
      <c r="O94" s="36">
        <f t="shared" si="21"/>
        <v>0.72063118046320318</v>
      </c>
      <c r="P94" s="31">
        <v>89701934</v>
      </c>
      <c r="Q94" s="31">
        <v>514873758</v>
      </c>
      <c r="R94" s="31">
        <v>528651396</v>
      </c>
      <c r="S94" s="31">
        <v>352257386</v>
      </c>
      <c r="T94" s="36">
        <f t="shared" si="22"/>
        <v>0.66633208323165005</v>
      </c>
      <c r="U94" s="36">
        <f t="shared" si="23"/>
        <v>0.34767087630462901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5151892507</v>
      </c>
      <c r="E96" s="32">
        <f>SUM(E92:E95)</f>
        <v>5146532898</v>
      </c>
      <c r="F96" s="32">
        <f>SUM(F92:F95)</f>
        <v>1412612274</v>
      </c>
      <c r="G96" s="37">
        <f t="shared" si="16"/>
        <v>0.27419288583382706</v>
      </c>
      <c r="H96" s="32">
        <f>SUM(H92:H95)</f>
        <v>1101474004</v>
      </c>
      <c r="I96" s="37">
        <f t="shared" si="17"/>
        <v>0.21379988082115473</v>
      </c>
      <c r="J96" s="32">
        <f>SUM(J92:J95)</f>
        <v>1251125082</v>
      </c>
      <c r="K96" s="37">
        <f t="shared" si="18"/>
        <v>0.24310057018895209</v>
      </c>
      <c r="L96" s="32">
        <f>SUM(L92:L95)</f>
        <v>0</v>
      </c>
      <c r="M96" s="37">
        <f t="shared" si="19"/>
        <v>0</v>
      </c>
      <c r="N96" s="32">
        <f t="shared" si="20"/>
        <v>3765211360</v>
      </c>
      <c r="O96" s="37">
        <f t="shared" si="21"/>
        <v>0.73160153342519252</v>
      </c>
      <c r="P96" s="32">
        <f>SUM(P92:P95)</f>
        <v>975042552</v>
      </c>
      <c r="Q96" s="32">
        <f>SUM(Q92:Q95)</f>
        <v>5171594911</v>
      </c>
      <c r="R96" s="32">
        <f>SUM(R92:R95)</f>
        <v>5128260156</v>
      </c>
      <c r="S96" s="32">
        <f>SUM(S92:S95)</f>
        <v>3308749255</v>
      </c>
      <c r="T96" s="37">
        <f t="shared" si="22"/>
        <v>0.64519918146679922</v>
      </c>
      <c r="U96" s="37">
        <f t="shared" si="23"/>
        <v>0.28314921172794105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1729483233</v>
      </c>
      <c r="E97" s="31">
        <v>1931945906</v>
      </c>
      <c r="F97" s="31">
        <v>18804497</v>
      </c>
      <c r="G97" s="36">
        <f t="shared" si="16"/>
        <v>1.0872899280660445E-2</v>
      </c>
      <c r="H97" s="31">
        <v>444917999</v>
      </c>
      <c r="I97" s="36">
        <f t="shared" si="17"/>
        <v>0.25725487851549467</v>
      </c>
      <c r="J97" s="31">
        <v>-21827118</v>
      </c>
      <c r="K97" s="36">
        <f t="shared" si="18"/>
        <v>-1.1297996456428734E-2</v>
      </c>
      <c r="L97" s="31">
        <v>0</v>
      </c>
      <c r="M97" s="36">
        <f t="shared" si="19"/>
        <v>0</v>
      </c>
      <c r="N97" s="31">
        <f t="shared" si="20"/>
        <v>441895378</v>
      </c>
      <c r="O97" s="36">
        <f t="shared" si="21"/>
        <v>0.22873071995836719</v>
      </c>
      <c r="P97" s="31">
        <v>241829188</v>
      </c>
      <c r="Q97" s="31">
        <v>1599094883</v>
      </c>
      <c r="R97" s="31">
        <v>1541833560</v>
      </c>
      <c r="S97" s="31">
        <v>992737384</v>
      </c>
      <c r="T97" s="36">
        <f t="shared" si="22"/>
        <v>0.64386806057068835</v>
      </c>
      <c r="U97" s="36">
        <f t="shared" si="23"/>
        <v>-1.0902584099980519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437916771</v>
      </c>
      <c r="E98" s="31">
        <v>426913922</v>
      </c>
      <c r="F98" s="31">
        <v>50064897</v>
      </c>
      <c r="G98" s="36">
        <f t="shared" si="16"/>
        <v>0.11432514193433345</v>
      </c>
      <c r="H98" s="31">
        <v>51830824</v>
      </c>
      <c r="I98" s="36">
        <f t="shared" si="17"/>
        <v>0.11835770500783127</v>
      </c>
      <c r="J98" s="31">
        <v>90927854</v>
      </c>
      <c r="K98" s="36">
        <f t="shared" si="18"/>
        <v>0.21298872984517006</v>
      </c>
      <c r="L98" s="31">
        <v>0</v>
      </c>
      <c r="M98" s="36">
        <f t="shared" si="19"/>
        <v>0</v>
      </c>
      <c r="N98" s="31">
        <f t="shared" si="20"/>
        <v>192823575</v>
      </c>
      <c r="O98" s="36">
        <f t="shared" si="21"/>
        <v>0.45166850988757401</v>
      </c>
      <c r="P98" s="31">
        <v>0</v>
      </c>
      <c r="Q98" s="31">
        <v>408927601</v>
      </c>
      <c r="R98" s="31">
        <v>355495044</v>
      </c>
      <c r="S98" s="31">
        <v>132337220</v>
      </c>
      <c r="T98" s="36">
        <f t="shared" si="22"/>
        <v>0.37226178601803517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1024272587</v>
      </c>
      <c r="E99" s="31">
        <v>1024272587</v>
      </c>
      <c r="F99" s="31">
        <v>275333203</v>
      </c>
      <c r="G99" s="36">
        <f t="shared" si="16"/>
        <v>0.26880852469792788</v>
      </c>
      <c r="H99" s="31">
        <v>225194642</v>
      </c>
      <c r="I99" s="36">
        <f t="shared" si="17"/>
        <v>0.21985811673391978</v>
      </c>
      <c r="J99" s="31">
        <v>215985191</v>
      </c>
      <c r="K99" s="36">
        <f t="shared" si="18"/>
        <v>0.21086690568630828</v>
      </c>
      <c r="L99" s="31">
        <v>0</v>
      </c>
      <c r="M99" s="36">
        <f t="shared" si="19"/>
        <v>0</v>
      </c>
      <c r="N99" s="31">
        <f t="shared" si="20"/>
        <v>716513036</v>
      </c>
      <c r="O99" s="36">
        <f t="shared" si="21"/>
        <v>0.69953354711815596</v>
      </c>
      <c r="P99" s="31">
        <v>188146349</v>
      </c>
      <c r="Q99" s="31">
        <v>1021209241</v>
      </c>
      <c r="R99" s="31">
        <v>922303807</v>
      </c>
      <c r="S99" s="31">
        <v>625496772</v>
      </c>
      <c r="T99" s="36">
        <f t="shared" si="22"/>
        <v>0.6781895154857579</v>
      </c>
      <c r="U99" s="36">
        <f t="shared" si="23"/>
        <v>0.14796376410152923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839892</v>
      </c>
      <c r="E100" s="31">
        <v>839892</v>
      </c>
      <c r="F100" s="31">
        <v>135993</v>
      </c>
      <c r="G100" s="36">
        <f>IF(($D100     =0),0,($F100     /$D100     ))</f>
        <v>0.16191724650312184</v>
      </c>
      <c r="H100" s="31">
        <v>97004</v>
      </c>
      <c r="I100" s="36">
        <f>IF(($D100     =0),0,($H100     /$D100     ))</f>
        <v>0.1154958018411891</v>
      </c>
      <c r="J100" s="31">
        <v>76770</v>
      </c>
      <c r="K100" s="36">
        <f>IF(($E100     =0),0,($J100     /$E100     ))</f>
        <v>9.140460916403538E-2</v>
      </c>
      <c r="L100" s="31">
        <v>0</v>
      </c>
      <c r="M100" s="36">
        <f>IF(($E100     =0),0,($L100     /$E100     ))</f>
        <v>0</v>
      </c>
      <c r="N100" s="31">
        <f>$F100     +$H100     +$J100</f>
        <v>309767</v>
      </c>
      <c r="O100" s="36">
        <f>IF(($E100     =0),0,($N100     /$E100     ))</f>
        <v>0.36881765750834633</v>
      </c>
      <c r="P100" s="31">
        <v>107172</v>
      </c>
      <c r="Q100" s="31">
        <v>609996</v>
      </c>
      <c r="R100" s="31">
        <v>609996</v>
      </c>
      <c r="S100" s="31">
        <v>343501</v>
      </c>
      <c r="T100" s="36">
        <f>IF(($R100     =0),0,($S100     /$R100     ))</f>
        <v>0.56312008603335106</v>
      </c>
      <c r="U100" s="36">
        <f>IF(($P100     =0),0,(($J100     /$P100     )-1))</f>
        <v>-0.28367484044339941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3192512483</v>
      </c>
      <c r="E101" s="32">
        <f>SUM(E97:E100)</f>
        <v>3383972307</v>
      </c>
      <c r="F101" s="32">
        <f>SUM(F97:F100)</f>
        <v>344338590</v>
      </c>
      <c r="G101" s="37">
        <f>IF(($D101     =0),0,($F101     /$D101     ))</f>
        <v>0.10785818123925563</v>
      </c>
      <c r="H101" s="32">
        <f>SUM(H97:H100)</f>
        <v>722040469</v>
      </c>
      <c r="I101" s="37">
        <f>IF(($D101     =0),0,($H101     /$D101     ))</f>
        <v>0.22616684283768235</v>
      </c>
      <c r="J101" s="32">
        <f>SUM(J97:J100)</f>
        <v>285162697</v>
      </c>
      <c r="K101" s="37">
        <f>IF(($E101     =0),0,($J101     /$E101     ))</f>
        <v>8.4268626078919037E-2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1351541756</v>
      </c>
      <c r="O101" s="37">
        <f>IF(($E101     =0),0,($N101     /$E101     ))</f>
        <v>0.39939504032117362</v>
      </c>
      <c r="P101" s="32">
        <f>SUM(P97:P100)</f>
        <v>430082709</v>
      </c>
      <c r="Q101" s="32">
        <f>SUM(Q97:Q100)</f>
        <v>3029841721</v>
      </c>
      <c r="R101" s="32">
        <f>SUM(R97:R100)</f>
        <v>2820242407</v>
      </c>
      <c r="S101" s="32">
        <f>SUM(S97:S100)</f>
        <v>1750914877</v>
      </c>
      <c r="T101" s="37">
        <f>IF(($R101     =0),0,($S101     /$R101     ))</f>
        <v>0.62083843312692943</v>
      </c>
      <c r="U101" s="37">
        <f>IF(($P101     =0),0,(($J101     /$P101     )-1))</f>
        <v>-0.3369584709344825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75934831204</v>
      </c>
      <c r="E102" s="32">
        <f>SUM(E88:E90,E92:E95,E97:E100)</f>
        <v>77884672234</v>
      </c>
      <c r="F102" s="32">
        <f>SUM(F88:F90,F92:F95,F97:F100)</f>
        <v>20655248320</v>
      </c>
      <c r="G102" s="37">
        <f>IF(($D102     =0),0,($F102     /$D102     ))</f>
        <v>0.27201282985023545</v>
      </c>
      <c r="H102" s="32">
        <f>SUM(H88:H90,H92:H95,H97:H100)</f>
        <v>17382558667</v>
      </c>
      <c r="I102" s="37">
        <f>IF(($D102     =0),0,($H102     /$D102     ))</f>
        <v>0.22891416746949117</v>
      </c>
      <c r="J102" s="32">
        <f>SUM(J88:J90,J92:J95,J97:J100)</f>
        <v>15702671426</v>
      </c>
      <c r="K102" s="37">
        <f>IF(($E102     =0),0,($J102     /$E102     ))</f>
        <v>0.20161439954221327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53740478413</v>
      </c>
      <c r="O102" s="37">
        <f>IF(($E102     =0),0,($N102     /$E102     ))</f>
        <v>0.6900007006711133</v>
      </c>
      <c r="P102" s="32">
        <f>SUM(P88:P90,P92:P95,P97:P100)</f>
        <v>14235965076</v>
      </c>
      <c r="Q102" s="32">
        <f>SUM(Q88:Q90,Q92:Q95,Q97:Q100)</f>
        <v>71886465480</v>
      </c>
      <c r="R102" s="32">
        <f>SUM(R88:R90,R92:R95,R97:R100)</f>
        <v>67732467925</v>
      </c>
      <c r="S102" s="32">
        <f>SUM(S88:S90,S92:S95,S97:S100)</f>
        <v>48927799067</v>
      </c>
      <c r="T102" s="37">
        <f>IF(($R102     =0),0,($S102     /$R102     ))</f>
        <v>0.72236846767753438</v>
      </c>
      <c r="U102" s="37">
        <f>IF(($P102     =0),0,(($J102     /$P102     )-1))</f>
        <v>0.1030282346275686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20524406050</v>
      </c>
      <c r="E105" s="31">
        <v>20531894338</v>
      </c>
      <c r="F105" s="31">
        <v>5437462056</v>
      </c>
      <c r="G105" s="36">
        <f t="shared" ref="G105:G136" si="24">IF(($D105     =0),0,($F105     /$D105     ))</f>
        <v>0.26492664600152949</v>
      </c>
      <c r="H105" s="31">
        <v>4895017369</v>
      </c>
      <c r="I105" s="36">
        <f t="shared" ref="I105:I136" si="25">IF(($D105     =0),0,($H105     /$D105     ))</f>
        <v>0.23849739461766301</v>
      </c>
      <c r="J105" s="31">
        <v>4849573471</v>
      </c>
      <c r="K105" s="36">
        <f t="shared" ref="K105:K136" si="26">IF(($E105     =0),0,($J105     /$E105     ))</f>
        <v>0.23619707909876153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15182052896</v>
      </c>
      <c r="O105" s="36">
        <f t="shared" ref="O105:O136" si="29">IF(($E105     =0),0,($N105     /$E105     ))</f>
        <v>0.73943751346418018</v>
      </c>
      <c r="P105" s="31">
        <v>4251457229</v>
      </c>
      <c r="Q105" s="31">
        <v>18909557200</v>
      </c>
      <c r="R105" s="31">
        <v>18909557200</v>
      </c>
      <c r="S105" s="31">
        <v>13312863131</v>
      </c>
      <c r="T105" s="36">
        <f t="shared" ref="T105:T136" si="30">IF(($R105     =0),0,($S105     /$R105     ))</f>
        <v>0.70402828528422656</v>
      </c>
      <c r="U105" s="36">
        <f t="shared" ref="U105:U136" si="31">IF(($P105     =0),0,(($J105     /$P105     )-1))</f>
        <v>0.1406849957045635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20524406050</v>
      </c>
      <c r="E106" s="32">
        <f>E105</f>
        <v>20531894338</v>
      </c>
      <c r="F106" s="32">
        <f>F105</f>
        <v>5437462056</v>
      </c>
      <c r="G106" s="37">
        <f t="shared" si="24"/>
        <v>0.26492664600152949</v>
      </c>
      <c r="H106" s="32">
        <f>H105</f>
        <v>4895017369</v>
      </c>
      <c r="I106" s="37">
        <f t="shared" si="25"/>
        <v>0.23849739461766301</v>
      </c>
      <c r="J106" s="32">
        <f>J105</f>
        <v>4849573471</v>
      </c>
      <c r="K106" s="37">
        <f t="shared" si="26"/>
        <v>0.23619707909876153</v>
      </c>
      <c r="L106" s="32">
        <f>L105</f>
        <v>0</v>
      </c>
      <c r="M106" s="37">
        <f t="shared" si="27"/>
        <v>0</v>
      </c>
      <c r="N106" s="32">
        <f t="shared" si="28"/>
        <v>15182052896</v>
      </c>
      <c r="O106" s="37">
        <f t="shared" si="29"/>
        <v>0.73943751346418018</v>
      </c>
      <c r="P106" s="32">
        <f>P105</f>
        <v>4251457229</v>
      </c>
      <c r="Q106" s="32">
        <f>Q105</f>
        <v>18909557200</v>
      </c>
      <c r="R106" s="32">
        <f>R105</f>
        <v>18909557200</v>
      </c>
      <c r="S106" s="32">
        <f>S105</f>
        <v>13312863131</v>
      </c>
      <c r="T106" s="37">
        <f t="shared" si="30"/>
        <v>0.70402828528422656</v>
      </c>
      <c r="U106" s="37">
        <f t="shared" si="31"/>
        <v>0.1406849957045635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2100000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4554902</v>
      </c>
      <c r="Q108" s="31">
        <v>0</v>
      </c>
      <c r="R108" s="31">
        <v>20910775</v>
      </c>
      <c r="S108" s="31">
        <v>18527353</v>
      </c>
      <c r="T108" s="36">
        <f t="shared" si="30"/>
        <v>0.88601943256526838</v>
      </c>
      <c r="U108" s="36">
        <f t="shared" si="31"/>
        <v>-1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52025364</v>
      </c>
      <c r="E109" s="31">
        <v>55337868</v>
      </c>
      <c r="F109" s="31">
        <v>17703107</v>
      </c>
      <c r="G109" s="36">
        <f t="shared" si="24"/>
        <v>0.34027838805702543</v>
      </c>
      <c r="H109" s="31">
        <v>11886626</v>
      </c>
      <c r="I109" s="36">
        <f t="shared" si="25"/>
        <v>0.22847751723563145</v>
      </c>
      <c r="J109" s="31">
        <v>13179241</v>
      </c>
      <c r="K109" s="36">
        <f t="shared" si="26"/>
        <v>0.23815953661243328</v>
      </c>
      <c r="L109" s="31">
        <v>0</v>
      </c>
      <c r="M109" s="36">
        <f t="shared" si="27"/>
        <v>0</v>
      </c>
      <c r="N109" s="31">
        <f t="shared" si="28"/>
        <v>42768974</v>
      </c>
      <c r="O109" s="36">
        <f t="shared" si="29"/>
        <v>0.77286992697297263</v>
      </c>
      <c r="P109" s="31">
        <v>12716203</v>
      </c>
      <c r="Q109" s="31">
        <v>47840948</v>
      </c>
      <c r="R109" s="31">
        <v>47718938</v>
      </c>
      <c r="S109" s="31">
        <v>36109268</v>
      </c>
      <c r="T109" s="36">
        <f t="shared" si="30"/>
        <v>0.75670728464242021</v>
      </c>
      <c r="U109" s="36">
        <f t="shared" si="31"/>
        <v>3.6413228068158388E-2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219230512</v>
      </c>
      <c r="E110" s="31">
        <v>209643680</v>
      </c>
      <c r="F110" s="31">
        <v>50626668</v>
      </c>
      <c r="G110" s="36">
        <f t="shared" si="24"/>
        <v>0.23092893200924514</v>
      </c>
      <c r="H110" s="31">
        <v>47708770</v>
      </c>
      <c r="I110" s="36">
        <f t="shared" si="25"/>
        <v>0.2176192062170616</v>
      </c>
      <c r="J110" s="31">
        <v>49141980</v>
      </c>
      <c r="K110" s="36">
        <f t="shared" si="26"/>
        <v>0.2344071617136276</v>
      </c>
      <c r="L110" s="31">
        <v>0</v>
      </c>
      <c r="M110" s="36">
        <f t="shared" si="27"/>
        <v>0</v>
      </c>
      <c r="N110" s="31">
        <f t="shared" si="28"/>
        <v>147477418</v>
      </c>
      <c r="O110" s="36">
        <f t="shared" si="29"/>
        <v>0.70346703511405639</v>
      </c>
      <c r="P110" s="31">
        <v>45487984</v>
      </c>
      <c r="Q110" s="31">
        <v>183943248</v>
      </c>
      <c r="R110" s="31">
        <v>184601620</v>
      </c>
      <c r="S110" s="31">
        <v>139274139</v>
      </c>
      <c r="T110" s="36">
        <f t="shared" si="30"/>
        <v>0.75445783736892447</v>
      </c>
      <c r="U110" s="36">
        <f t="shared" si="31"/>
        <v>8.0328818265500646E-2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271255876</v>
      </c>
      <c r="E112" s="32">
        <f>SUM(E107:E111)</f>
        <v>267081548</v>
      </c>
      <c r="F112" s="32">
        <f>SUM(F107:F111)</f>
        <v>68329775</v>
      </c>
      <c r="G112" s="37">
        <f t="shared" si="24"/>
        <v>0.25190154774748547</v>
      </c>
      <c r="H112" s="32">
        <f>SUM(H107:H111)</f>
        <v>59595396</v>
      </c>
      <c r="I112" s="37">
        <f t="shared" si="25"/>
        <v>0.21970176970470495</v>
      </c>
      <c r="J112" s="32">
        <f>SUM(J107:J111)</f>
        <v>62321221</v>
      </c>
      <c r="K112" s="37">
        <f t="shared" si="26"/>
        <v>0.23334154480788016</v>
      </c>
      <c r="L112" s="32">
        <f>SUM(L107:L111)</f>
        <v>0</v>
      </c>
      <c r="M112" s="37">
        <f t="shared" si="27"/>
        <v>0</v>
      </c>
      <c r="N112" s="32">
        <f t="shared" si="28"/>
        <v>190246392</v>
      </c>
      <c r="O112" s="37">
        <f t="shared" si="29"/>
        <v>0.71231574560141464</v>
      </c>
      <c r="P112" s="32">
        <f>SUM(P107:P111)</f>
        <v>62759089</v>
      </c>
      <c r="Q112" s="32">
        <f>SUM(Q107:Q111)</f>
        <v>231784196</v>
      </c>
      <c r="R112" s="32">
        <f>SUM(R107:R111)</f>
        <v>253231333</v>
      </c>
      <c r="S112" s="32">
        <f>SUM(S107:S111)</f>
        <v>193910760</v>
      </c>
      <c r="T112" s="37">
        <f t="shared" si="30"/>
        <v>0.76574552486362346</v>
      </c>
      <c r="U112" s="37">
        <f t="shared" si="31"/>
        <v>-6.9769655196875169E-3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188280899</v>
      </c>
      <c r="E114" s="31">
        <v>185958516</v>
      </c>
      <c r="F114" s="31">
        <v>36890802</v>
      </c>
      <c r="G114" s="36">
        <f t="shared" si="24"/>
        <v>0.19593491530970436</v>
      </c>
      <c r="H114" s="31">
        <v>33023952</v>
      </c>
      <c r="I114" s="36">
        <f t="shared" si="25"/>
        <v>0.17539725046670826</v>
      </c>
      <c r="J114" s="31">
        <v>30117097</v>
      </c>
      <c r="K114" s="36">
        <f t="shared" si="26"/>
        <v>0.16195599775597264</v>
      </c>
      <c r="L114" s="31">
        <v>0</v>
      </c>
      <c r="M114" s="36">
        <f t="shared" si="27"/>
        <v>0</v>
      </c>
      <c r="N114" s="31">
        <f t="shared" si="28"/>
        <v>100031851</v>
      </c>
      <c r="O114" s="36">
        <f t="shared" si="29"/>
        <v>0.53792562530451682</v>
      </c>
      <c r="P114" s="31">
        <v>28961389</v>
      </c>
      <c r="Q114" s="31">
        <v>174646537</v>
      </c>
      <c r="R114" s="31">
        <v>174824410</v>
      </c>
      <c r="S114" s="31">
        <v>94115821</v>
      </c>
      <c r="T114" s="36">
        <f t="shared" si="30"/>
        <v>0.53834485127105536</v>
      </c>
      <c r="U114" s="36">
        <f t="shared" si="31"/>
        <v>3.990513024081821E-2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69410756</v>
      </c>
      <c r="E115" s="31">
        <v>195268854</v>
      </c>
      <c r="F115" s="31">
        <v>9791823</v>
      </c>
      <c r="G115" s="36">
        <f t="shared" si="24"/>
        <v>0.14107068650858665</v>
      </c>
      <c r="H115" s="31">
        <v>15215802</v>
      </c>
      <c r="I115" s="36">
        <f t="shared" si="25"/>
        <v>0.21921389244053183</v>
      </c>
      <c r="J115" s="31">
        <v>11201689</v>
      </c>
      <c r="K115" s="36">
        <f t="shared" si="26"/>
        <v>5.7365466998643831E-2</v>
      </c>
      <c r="L115" s="31">
        <v>0</v>
      </c>
      <c r="M115" s="36">
        <f t="shared" si="27"/>
        <v>0</v>
      </c>
      <c r="N115" s="31">
        <f t="shared" si="28"/>
        <v>36209314</v>
      </c>
      <c r="O115" s="36">
        <f t="shared" si="29"/>
        <v>0.18543312596078432</v>
      </c>
      <c r="P115" s="31">
        <v>7889417</v>
      </c>
      <c r="Q115" s="31">
        <v>98722896</v>
      </c>
      <c r="R115" s="31">
        <v>63675157</v>
      </c>
      <c r="S115" s="31">
        <v>25749850</v>
      </c>
      <c r="T115" s="36">
        <f t="shared" si="30"/>
        <v>0.40439397738744481</v>
      </c>
      <c r="U115" s="36">
        <f t="shared" si="31"/>
        <v>0.41983735933846567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53887</v>
      </c>
      <c r="G116" s="36">
        <f t="shared" si="24"/>
        <v>0</v>
      </c>
      <c r="H116" s="31">
        <v>0</v>
      </c>
      <c r="I116" s="36">
        <f t="shared" si="25"/>
        <v>0</v>
      </c>
      <c r="J116" s="31">
        <v>-53887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1282931</v>
      </c>
      <c r="Q116" s="31">
        <v>0</v>
      </c>
      <c r="R116" s="31">
        <v>1210000</v>
      </c>
      <c r="S116" s="31">
        <v>4883744</v>
      </c>
      <c r="T116" s="36">
        <f t="shared" si="30"/>
        <v>4.0361520661157027</v>
      </c>
      <c r="U116" s="36">
        <f t="shared" si="31"/>
        <v>-1.0420030383551415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4337683455</v>
      </c>
      <c r="E117" s="31">
        <v>4267704771</v>
      </c>
      <c r="F117" s="31">
        <v>951346951</v>
      </c>
      <c r="G117" s="36">
        <f t="shared" si="24"/>
        <v>0.21932143294213707</v>
      </c>
      <c r="H117" s="31">
        <v>862937745</v>
      </c>
      <c r="I117" s="36">
        <f t="shared" si="25"/>
        <v>0.19893976910770222</v>
      </c>
      <c r="J117" s="31">
        <v>802731902</v>
      </c>
      <c r="K117" s="36">
        <f t="shared" si="26"/>
        <v>0.18809452506057617</v>
      </c>
      <c r="L117" s="31">
        <v>0</v>
      </c>
      <c r="M117" s="36">
        <f t="shared" si="27"/>
        <v>0</v>
      </c>
      <c r="N117" s="31">
        <f t="shared" si="28"/>
        <v>2617016598</v>
      </c>
      <c r="O117" s="36">
        <f t="shared" si="29"/>
        <v>0.61321406667659106</v>
      </c>
      <c r="P117" s="31">
        <v>578170292</v>
      </c>
      <c r="Q117" s="31">
        <v>3929630234</v>
      </c>
      <c r="R117" s="31">
        <v>3710294092</v>
      </c>
      <c r="S117" s="31">
        <v>1983458408</v>
      </c>
      <c r="T117" s="36">
        <f t="shared" si="30"/>
        <v>0.53458253141621848</v>
      </c>
      <c r="U117" s="36">
        <f t="shared" si="31"/>
        <v>0.38840046454687083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11643000</v>
      </c>
      <c r="E118" s="31">
        <v>11643000</v>
      </c>
      <c r="F118" s="31">
        <v>0</v>
      </c>
      <c r="G118" s="36">
        <f t="shared" si="24"/>
        <v>0</v>
      </c>
      <c r="H118" s="31">
        <v>10376489</v>
      </c>
      <c r="I118" s="36">
        <f t="shared" si="25"/>
        <v>0.89122124881903286</v>
      </c>
      <c r="J118" s="31">
        <v>1266511</v>
      </c>
      <c r="K118" s="36">
        <f t="shared" si="26"/>
        <v>0.10877875118096711</v>
      </c>
      <c r="L118" s="31">
        <v>0</v>
      </c>
      <c r="M118" s="36">
        <f t="shared" si="27"/>
        <v>0</v>
      </c>
      <c r="N118" s="31">
        <f t="shared" si="28"/>
        <v>11643000</v>
      </c>
      <c r="O118" s="36">
        <f t="shared" si="29"/>
        <v>1</v>
      </c>
      <c r="P118" s="31">
        <v>0</v>
      </c>
      <c r="Q118" s="31">
        <v>0</v>
      </c>
      <c r="R118" s="31">
        <v>50755000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4607018110</v>
      </c>
      <c r="E121" s="32">
        <f>SUM(E113:E120)</f>
        <v>4660575141</v>
      </c>
      <c r="F121" s="32">
        <f>SUM(F113:F120)</f>
        <v>998083463</v>
      </c>
      <c r="G121" s="37">
        <f t="shared" si="24"/>
        <v>0.21664413709022734</v>
      </c>
      <c r="H121" s="32">
        <f>SUM(H113:H120)</f>
        <v>921553988</v>
      </c>
      <c r="I121" s="37">
        <f t="shared" si="25"/>
        <v>0.20003263846514377</v>
      </c>
      <c r="J121" s="32">
        <f>SUM(J113:J120)</f>
        <v>845263312</v>
      </c>
      <c r="K121" s="37">
        <f t="shared" si="26"/>
        <v>0.18136459265811461</v>
      </c>
      <c r="L121" s="32">
        <f>SUM(L113:L120)</f>
        <v>0</v>
      </c>
      <c r="M121" s="37">
        <f t="shared" si="27"/>
        <v>0</v>
      </c>
      <c r="N121" s="32">
        <f t="shared" si="28"/>
        <v>2764900763</v>
      </c>
      <c r="O121" s="37">
        <f t="shared" si="29"/>
        <v>0.593253124207058</v>
      </c>
      <c r="P121" s="32">
        <f>SUM(P113:P120)</f>
        <v>616304029</v>
      </c>
      <c r="Q121" s="32">
        <f>SUM(Q113:Q120)</f>
        <v>4202999667</v>
      </c>
      <c r="R121" s="32">
        <f>SUM(R113:R120)</f>
        <v>4000758659</v>
      </c>
      <c r="S121" s="32">
        <f>SUM(S113:S120)</f>
        <v>2108207823</v>
      </c>
      <c r="T121" s="37">
        <f t="shared" si="30"/>
        <v>0.52695201152847149</v>
      </c>
      <c r="U121" s="37">
        <f t="shared" si="31"/>
        <v>0.37150379070457129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5826957</v>
      </c>
      <c r="E122" s="31">
        <v>5826957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5655492</v>
      </c>
      <c r="K122" s="36">
        <f t="shared" si="26"/>
        <v>0.97057383467906144</v>
      </c>
      <c r="L122" s="31">
        <v>0</v>
      </c>
      <c r="M122" s="36">
        <f t="shared" si="27"/>
        <v>0</v>
      </c>
      <c r="N122" s="31">
        <f t="shared" si="28"/>
        <v>5655492</v>
      </c>
      <c r="O122" s="36">
        <f t="shared" si="29"/>
        <v>0.97057383467906144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351370110</v>
      </c>
      <c r="E123" s="31">
        <v>346275757</v>
      </c>
      <c r="F123" s="31">
        <v>23713452</v>
      </c>
      <c r="G123" s="36">
        <f t="shared" si="24"/>
        <v>6.7488529402799799E-2</v>
      </c>
      <c r="H123" s="31">
        <v>29168528</v>
      </c>
      <c r="I123" s="36">
        <f t="shared" si="25"/>
        <v>8.3013686053147781E-2</v>
      </c>
      <c r="J123" s="31">
        <v>27857572</v>
      </c>
      <c r="K123" s="36">
        <f t="shared" si="26"/>
        <v>8.0449097104998896E-2</v>
      </c>
      <c r="L123" s="31">
        <v>0</v>
      </c>
      <c r="M123" s="36">
        <f t="shared" si="27"/>
        <v>0</v>
      </c>
      <c r="N123" s="31">
        <f t="shared" si="28"/>
        <v>80739552</v>
      </c>
      <c r="O123" s="36">
        <f t="shared" si="29"/>
        <v>0.23316547684278111</v>
      </c>
      <c r="P123" s="31">
        <v>25146702</v>
      </c>
      <c r="Q123" s="31">
        <v>306493630</v>
      </c>
      <c r="R123" s="31">
        <v>314155282</v>
      </c>
      <c r="S123" s="31">
        <v>72173354</v>
      </c>
      <c r="T123" s="36">
        <f t="shared" si="30"/>
        <v>0.22973783391615871</v>
      </c>
      <c r="U123" s="36">
        <f t="shared" si="31"/>
        <v>0.10780220801916696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639011812</v>
      </c>
      <c r="E124" s="31">
        <v>625088278</v>
      </c>
      <c r="F124" s="31">
        <v>159090611</v>
      </c>
      <c r="G124" s="36">
        <f t="shared" si="24"/>
        <v>0.24896349020853467</v>
      </c>
      <c r="H124" s="31">
        <v>131544243</v>
      </c>
      <c r="I124" s="36">
        <f t="shared" si="25"/>
        <v>0.20585572994071666</v>
      </c>
      <c r="J124" s="31">
        <v>136208614</v>
      </c>
      <c r="K124" s="36">
        <f t="shared" si="26"/>
        <v>0.21790300473367699</v>
      </c>
      <c r="L124" s="31">
        <v>0</v>
      </c>
      <c r="M124" s="36">
        <f t="shared" si="27"/>
        <v>0</v>
      </c>
      <c r="N124" s="31">
        <f t="shared" si="28"/>
        <v>426843468</v>
      </c>
      <c r="O124" s="36">
        <f t="shared" si="29"/>
        <v>0.68285309935055283</v>
      </c>
      <c r="P124" s="31">
        <v>107275108</v>
      </c>
      <c r="Q124" s="31">
        <v>543426288</v>
      </c>
      <c r="R124" s="31">
        <v>548484238</v>
      </c>
      <c r="S124" s="31">
        <v>389085094</v>
      </c>
      <c r="T124" s="36">
        <f t="shared" si="30"/>
        <v>0.70938245266402711</v>
      </c>
      <c r="U124" s="36">
        <f t="shared" si="31"/>
        <v>0.26971313792571516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996208879</v>
      </c>
      <c r="E126" s="32">
        <f>SUM(E122:E125)</f>
        <v>977190992</v>
      </c>
      <c r="F126" s="32">
        <f>SUM(F122:F125)</f>
        <v>182804063</v>
      </c>
      <c r="G126" s="37">
        <f t="shared" si="24"/>
        <v>0.18349973269009581</v>
      </c>
      <c r="H126" s="32">
        <f>SUM(H122:H125)</f>
        <v>160712771</v>
      </c>
      <c r="I126" s="37">
        <f t="shared" si="25"/>
        <v>0.16132437121151175</v>
      </c>
      <c r="J126" s="32">
        <f>SUM(J122:J125)</f>
        <v>169721678</v>
      </c>
      <c r="K126" s="37">
        <f t="shared" si="26"/>
        <v>0.17368321995338246</v>
      </c>
      <c r="L126" s="32">
        <f>SUM(L122:L125)</f>
        <v>0</v>
      </c>
      <c r="M126" s="37">
        <f t="shared" si="27"/>
        <v>0</v>
      </c>
      <c r="N126" s="32">
        <f t="shared" si="28"/>
        <v>513238512</v>
      </c>
      <c r="O126" s="37">
        <f t="shared" si="29"/>
        <v>0.52521821854862127</v>
      </c>
      <c r="P126" s="32">
        <f>SUM(P122:P125)</f>
        <v>132421810</v>
      </c>
      <c r="Q126" s="32">
        <f>SUM(Q122:Q125)</f>
        <v>849919918</v>
      </c>
      <c r="R126" s="32">
        <f>SUM(R122:R125)</f>
        <v>862639520</v>
      </c>
      <c r="S126" s="32">
        <f>SUM(S122:S125)</f>
        <v>461258448</v>
      </c>
      <c r="T126" s="37">
        <f t="shared" si="30"/>
        <v>0.534705908210651</v>
      </c>
      <c r="U126" s="37">
        <f t="shared" si="31"/>
        <v>0.28167465767157229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218334384</v>
      </c>
      <c r="E127" s="31">
        <v>215481219</v>
      </c>
      <c r="F127" s="31">
        <v>36201168</v>
      </c>
      <c r="G127" s="36">
        <f t="shared" si="24"/>
        <v>0.16580607844158893</v>
      </c>
      <c r="H127" s="31">
        <v>39655856</v>
      </c>
      <c r="I127" s="36">
        <f t="shared" si="25"/>
        <v>0.18162900077158714</v>
      </c>
      <c r="J127" s="31">
        <v>36645903</v>
      </c>
      <c r="K127" s="36">
        <f t="shared" si="26"/>
        <v>0.17006541530656552</v>
      </c>
      <c r="L127" s="31">
        <v>0</v>
      </c>
      <c r="M127" s="36">
        <f t="shared" si="27"/>
        <v>0</v>
      </c>
      <c r="N127" s="31">
        <f t="shared" si="28"/>
        <v>112502927</v>
      </c>
      <c r="O127" s="36">
        <f t="shared" si="29"/>
        <v>0.52210084722047168</v>
      </c>
      <c r="P127" s="31">
        <v>33646733</v>
      </c>
      <c r="Q127" s="31">
        <v>191424211</v>
      </c>
      <c r="R127" s="31">
        <v>203662256</v>
      </c>
      <c r="S127" s="31">
        <v>100559042</v>
      </c>
      <c r="T127" s="36">
        <f t="shared" si="30"/>
        <v>0.49375394329325312</v>
      </c>
      <c r="U127" s="36">
        <f t="shared" si="31"/>
        <v>8.9137034493066425E-2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50654557</v>
      </c>
      <c r="E128" s="31">
        <v>50654557</v>
      </c>
      <c r="F128" s="31">
        <v>12721067</v>
      </c>
      <c r="G128" s="36">
        <f t="shared" si="24"/>
        <v>0.25113371339917157</v>
      </c>
      <c r="H128" s="31">
        <v>14458727</v>
      </c>
      <c r="I128" s="36">
        <f t="shared" si="25"/>
        <v>0.28543783336215928</v>
      </c>
      <c r="J128" s="31">
        <v>8488010</v>
      </c>
      <c r="K128" s="36">
        <f t="shared" si="26"/>
        <v>0.16756656266878417</v>
      </c>
      <c r="L128" s="31">
        <v>0</v>
      </c>
      <c r="M128" s="36">
        <f t="shared" si="27"/>
        <v>0</v>
      </c>
      <c r="N128" s="31">
        <f t="shared" si="28"/>
        <v>35667804</v>
      </c>
      <c r="O128" s="36">
        <f t="shared" si="29"/>
        <v>0.70413810943011501</v>
      </c>
      <c r="P128" s="31">
        <v>7036837</v>
      </c>
      <c r="Q128" s="31">
        <v>36235062</v>
      </c>
      <c r="R128" s="31">
        <v>37650226</v>
      </c>
      <c r="S128" s="31">
        <v>19950167</v>
      </c>
      <c r="T128" s="36">
        <f t="shared" si="30"/>
        <v>0.52988173298083252</v>
      </c>
      <c r="U128" s="36">
        <f t="shared" si="31"/>
        <v>0.20622518327481498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18629000</v>
      </c>
      <c r="E129" s="31">
        <v>18629000</v>
      </c>
      <c r="F129" s="31">
        <v>730477</v>
      </c>
      <c r="G129" s="36">
        <f t="shared" si="24"/>
        <v>3.9211820280208275E-2</v>
      </c>
      <c r="H129" s="31">
        <v>8921883</v>
      </c>
      <c r="I129" s="36">
        <f t="shared" si="25"/>
        <v>0.4789244189167427</v>
      </c>
      <c r="J129" s="31">
        <v>4635253</v>
      </c>
      <c r="K129" s="36">
        <f t="shared" si="26"/>
        <v>0.24881920661334478</v>
      </c>
      <c r="L129" s="31">
        <v>0</v>
      </c>
      <c r="M129" s="36">
        <f t="shared" si="27"/>
        <v>0</v>
      </c>
      <c r="N129" s="31">
        <f t="shared" si="28"/>
        <v>14287613</v>
      </c>
      <c r="O129" s="36">
        <f t="shared" si="29"/>
        <v>0.76695544581029573</v>
      </c>
      <c r="P129" s="31">
        <v>9046187</v>
      </c>
      <c r="Q129" s="31">
        <v>23000004</v>
      </c>
      <c r="R129" s="31">
        <v>20000004</v>
      </c>
      <c r="S129" s="31">
        <v>21997466</v>
      </c>
      <c r="T129" s="36">
        <f t="shared" si="30"/>
        <v>1.099873080025384</v>
      </c>
      <c r="U129" s="36">
        <f t="shared" si="31"/>
        <v>-0.48760146125654935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137048127</v>
      </c>
      <c r="E130" s="31">
        <v>122999938</v>
      </c>
      <c r="F130" s="31">
        <v>27016897</v>
      </c>
      <c r="G130" s="36">
        <f t="shared" si="24"/>
        <v>0.19713437601376341</v>
      </c>
      <c r="H130" s="31">
        <v>29157449</v>
      </c>
      <c r="I130" s="36">
        <f t="shared" si="25"/>
        <v>0.21275335634466569</v>
      </c>
      <c r="J130" s="31">
        <v>26476320</v>
      </c>
      <c r="K130" s="36">
        <f t="shared" si="26"/>
        <v>0.21525474264873207</v>
      </c>
      <c r="L130" s="31">
        <v>0</v>
      </c>
      <c r="M130" s="36">
        <f t="shared" si="27"/>
        <v>0</v>
      </c>
      <c r="N130" s="31">
        <f t="shared" si="28"/>
        <v>82650666</v>
      </c>
      <c r="O130" s="36">
        <f t="shared" si="29"/>
        <v>0.67195697285636025</v>
      </c>
      <c r="P130" s="31">
        <v>24398712</v>
      </c>
      <c r="Q130" s="31">
        <v>118745499</v>
      </c>
      <c r="R130" s="31">
        <v>118883106</v>
      </c>
      <c r="S130" s="31">
        <v>73018631</v>
      </c>
      <c r="T130" s="36">
        <f t="shared" si="30"/>
        <v>0.61420527656806001</v>
      </c>
      <c r="U130" s="36">
        <f t="shared" si="31"/>
        <v>8.5152363780514273E-2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424666068</v>
      </c>
      <c r="E132" s="32">
        <f>SUM(E127:E131)</f>
        <v>407764714</v>
      </c>
      <c r="F132" s="32">
        <f>SUM(F127:F131)</f>
        <v>76669609</v>
      </c>
      <c r="G132" s="37">
        <f t="shared" si="24"/>
        <v>0.18054093504828833</v>
      </c>
      <c r="H132" s="32">
        <f>SUM(H127:H131)</f>
        <v>92193915</v>
      </c>
      <c r="I132" s="37">
        <f t="shared" si="25"/>
        <v>0.21709743713265078</v>
      </c>
      <c r="J132" s="32">
        <f>SUM(J127:J131)</f>
        <v>76245486</v>
      </c>
      <c r="K132" s="37">
        <f t="shared" si="26"/>
        <v>0.1869840213785639</v>
      </c>
      <c r="L132" s="32">
        <f>SUM(L127:L131)</f>
        <v>0</v>
      </c>
      <c r="M132" s="37">
        <f t="shared" si="27"/>
        <v>0</v>
      </c>
      <c r="N132" s="32">
        <f t="shared" si="28"/>
        <v>245109010</v>
      </c>
      <c r="O132" s="37">
        <f t="shared" si="29"/>
        <v>0.60110402294397647</v>
      </c>
      <c r="P132" s="32">
        <f>SUM(P127:P131)</f>
        <v>74128469</v>
      </c>
      <c r="Q132" s="32">
        <f>SUM(Q127:Q131)</f>
        <v>369404776</v>
      </c>
      <c r="R132" s="32">
        <f>SUM(R127:R131)</f>
        <v>380195592</v>
      </c>
      <c r="S132" s="32">
        <f>SUM(S127:S131)</f>
        <v>215525306</v>
      </c>
      <c r="T132" s="37">
        <f t="shared" si="30"/>
        <v>0.56688007576900046</v>
      </c>
      <c r="U132" s="37">
        <f t="shared" si="31"/>
        <v>2.8558757904469934E-2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966379839</v>
      </c>
      <c r="E133" s="31">
        <v>995291618</v>
      </c>
      <c r="F133" s="31">
        <v>308063545</v>
      </c>
      <c r="G133" s="36">
        <f t="shared" si="24"/>
        <v>0.31878101401492503</v>
      </c>
      <c r="H133" s="31">
        <v>251569797</v>
      </c>
      <c r="I133" s="36">
        <f t="shared" si="25"/>
        <v>0.26032185983962775</v>
      </c>
      <c r="J133" s="31">
        <v>236351706</v>
      </c>
      <c r="K133" s="36">
        <f t="shared" si="26"/>
        <v>0.2374698045533023</v>
      </c>
      <c r="L133" s="31">
        <v>0</v>
      </c>
      <c r="M133" s="36">
        <f t="shared" si="27"/>
        <v>0</v>
      </c>
      <c r="N133" s="31">
        <f t="shared" si="28"/>
        <v>795985048</v>
      </c>
      <c r="O133" s="36">
        <f t="shared" si="29"/>
        <v>0.79975057923174431</v>
      </c>
      <c r="P133" s="31">
        <v>212838101</v>
      </c>
      <c r="Q133" s="31">
        <v>972943732</v>
      </c>
      <c r="R133" s="31">
        <v>954828565</v>
      </c>
      <c r="S133" s="31">
        <v>707011873</v>
      </c>
      <c r="T133" s="36">
        <f t="shared" si="30"/>
        <v>0.74045949075685646</v>
      </c>
      <c r="U133" s="36">
        <f t="shared" si="31"/>
        <v>0.11047648371942587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23680387</v>
      </c>
      <c r="E134" s="31">
        <v>19916327</v>
      </c>
      <c r="F134" s="31">
        <v>4901295</v>
      </c>
      <c r="G134" s="36">
        <f t="shared" si="24"/>
        <v>0.20697698057046113</v>
      </c>
      <c r="H134" s="31">
        <v>5361805</v>
      </c>
      <c r="I134" s="36">
        <f t="shared" si="25"/>
        <v>0.22642387558953322</v>
      </c>
      <c r="J134" s="31">
        <v>5138601</v>
      </c>
      <c r="K134" s="36">
        <f t="shared" si="26"/>
        <v>0.25800947132470764</v>
      </c>
      <c r="L134" s="31">
        <v>0</v>
      </c>
      <c r="M134" s="36">
        <f t="shared" si="27"/>
        <v>0</v>
      </c>
      <c r="N134" s="31">
        <f t="shared" si="28"/>
        <v>15401701</v>
      </c>
      <c r="O134" s="36">
        <f t="shared" si="29"/>
        <v>0.7733203516893451</v>
      </c>
      <c r="P134" s="31">
        <v>5324866</v>
      </c>
      <c r="Q134" s="31">
        <v>19226671</v>
      </c>
      <c r="R134" s="31">
        <v>19226440</v>
      </c>
      <c r="S134" s="31">
        <v>22605936</v>
      </c>
      <c r="T134" s="36">
        <f t="shared" si="30"/>
        <v>1.1757733620992759</v>
      </c>
      <c r="U134" s="36">
        <f t="shared" si="31"/>
        <v>-3.498022297650305E-2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990060226</v>
      </c>
      <c r="E137" s="32">
        <f>SUM(E133:E136)</f>
        <v>1015207945</v>
      </c>
      <c r="F137" s="32">
        <f>SUM(F133:F136)</f>
        <v>312964840</v>
      </c>
      <c r="G137" s="37">
        <f t="shared" ref="G137:G170" si="32">IF(($D137     =0),0,($F137     /$D137     ))</f>
        <v>0.31610687085615741</v>
      </c>
      <c r="H137" s="32">
        <f>SUM(H133:H136)</f>
        <v>256931602</v>
      </c>
      <c r="I137" s="37">
        <f t="shared" ref="I137:I170" si="33">IF(($D137     =0),0,($H137     /$D137     ))</f>
        <v>0.2595110835206908</v>
      </c>
      <c r="J137" s="32">
        <f>SUM(J133:J136)</f>
        <v>241490307</v>
      </c>
      <c r="K137" s="37">
        <f t="shared" ref="K137:K170" si="34">IF(($E137     =0),0,($J137     /$E137     ))</f>
        <v>0.23787275128151208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811386749</v>
      </c>
      <c r="O137" s="37">
        <f t="shared" ref="O137:O170" si="37">IF(($E137     =0),0,($N137     /$E137     ))</f>
        <v>0.79923207161267829</v>
      </c>
      <c r="P137" s="32">
        <f>SUM(P133:P136)</f>
        <v>218162967</v>
      </c>
      <c r="Q137" s="32">
        <f>SUM(Q133:Q136)</f>
        <v>992170403</v>
      </c>
      <c r="R137" s="32">
        <f>SUM(R133:R136)</f>
        <v>974055005</v>
      </c>
      <c r="S137" s="32">
        <f>SUM(S133:S136)</f>
        <v>729617809</v>
      </c>
      <c r="T137" s="37">
        <f t="shared" ref="T137:T170" si="38">IF(($R137     =0),0,($S137     /$R137     ))</f>
        <v>0.7490519583131755</v>
      </c>
      <c r="U137" s="37">
        <f t="shared" ref="U137:U170" si="39">IF(($P137     =0),0,(($J137     /$P137     )-1))</f>
        <v>0.10692621355850918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5951</v>
      </c>
      <c r="G138" s="36">
        <f t="shared" si="32"/>
        <v>0</v>
      </c>
      <c r="H138" s="31">
        <v>0</v>
      </c>
      <c r="I138" s="36">
        <f t="shared" si="33"/>
        <v>0</v>
      </c>
      <c r="J138" s="31">
        <v>25629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31580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61043431</v>
      </c>
      <c r="E139" s="31">
        <v>76228063</v>
      </c>
      <c r="F139" s="31">
        <v>17822963</v>
      </c>
      <c r="G139" s="36">
        <f t="shared" si="32"/>
        <v>0.29197184214629091</v>
      </c>
      <c r="H139" s="31">
        <v>17219498</v>
      </c>
      <c r="I139" s="36">
        <f t="shared" si="33"/>
        <v>0.28208601184294507</v>
      </c>
      <c r="J139" s="31">
        <v>20861023</v>
      </c>
      <c r="K139" s="36">
        <f t="shared" si="34"/>
        <v>0.27366592012183227</v>
      </c>
      <c r="L139" s="31">
        <v>0</v>
      </c>
      <c r="M139" s="36">
        <f t="shared" si="35"/>
        <v>0</v>
      </c>
      <c r="N139" s="31">
        <f t="shared" si="36"/>
        <v>55903484</v>
      </c>
      <c r="O139" s="36">
        <f t="shared" si="37"/>
        <v>0.73337143566143093</v>
      </c>
      <c r="P139" s="31">
        <v>13924112</v>
      </c>
      <c r="Q139" s="31">
        <v>56846094</v>
      </c>
      <c r="R139" s="31">
        <v>72024858</v>
      </c>
      <c r="S139" s="31">
        <v>39957329</v>
      </c>
      <c r="T139" s="36">
        <f t="shared" si="38"/>
        <v>0.55477136796298854</v>
      </c>
      <c r="U139" s="36">
        <f t="shared" si="39"/>
        <v>0.49819413977710036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249560491</v>
      </c>
      <c r="E140" s="31">
        <v>396929029</v>
      </c>
      <c r="F140" s="31">
        <v>71016515</v>
      </c>
      <c r="G140" s="36">
        <f t="shared" si="32"/>
        <v>0.28456633786635721</v>
      </c>
      <c r="H140" s="31">
        <v>80998980</v>
      </c>
      <c r="I140" s="36">
        <f t="shared" si="33"/>
        <v>0.32456651962589705</v>
      </c>
      <c r="J140" s="31">
        <v>76863542</v>
      </c>
      <c r="K140" s="36">
        <f t="shared" si="34"/>
        <v>0.19364555470695996</v>
      </c>
      <c r="L140" s="31">
        <v>0</v>
      </c>
      <c r="M140" s="36">
        <f t="shared" si="35"/>
        <v>0</v>
      </c>
      <c r="N140" s="31">
        <f t="shared" si="36"/>
        <v>228879037</v>
      </c>
      <c r="O140" s="36">
        <f t="shared" si="37"/>
        <v>0.57662458595337451</v>
      </c>
      <c r="P140" s="31">
        <v>55322482</v>
      </c>
      <c r="Q140" s="31">
        <v>266792192</v>
      </c>
      <c r="R140" s="31">
        <v>266792192</v>
      </c>
      <c r="S140" s="31">
        <v>178232090</v>
      </c>
      <c r="T140" s="36">
        <f t="shared" si="38"/>
        <v>0.6680558702407603</v>
      </c>
      <c r="U140" s="36">
        <f t="shared" si="39"/>
        <v>0.38937262431573472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102601115</v>
      </c>
      <c r="E142" s="31">
        <v>102644115</v>
      </c>
      <c r="F142" s="31">
        <v>16728551</v>
      </c>
      <c r="G142" s="36">
        <f t="shared" si="32"/>
        <v>0.16304453416515016</v>
      </c>
      <c r="H142" s="31">
        <v>18085950</v>
      </c>
      <c r="I142" s="36">
        <f t="shared" si="33"/>
        <v>0.17627440013687962</v>
      </c>
      <c r="J142" s="31">
        <v>17731073</v>
      </c>
      <c r="K142" s="36">
        <f t="shared" si="34"/>
        <v>0.1727432011080226</v>
      </c>
      <c r="L142" s="31">
        <v>0</v>
      </c>
      <c r="M142" s="36">
        <f t="shared" si="35"/>
        <v>0</v>
      </c>
      <c r="N142" s="31">
        <f t="shared" si="36"/>
        <v>52545574</v>
      </c>
      <c r="O142" s="36">
        <f t="shared" si="37"/>
        <v>0.51191998683996642</v>
      </c>
      <c r="P142" s="31">
        <v>12143867</v>
      </c>
      <c r="Q142" s="31">
        <v>99266669</v>
      </c>
      <c r="R142" s="31">
        <v>99266669</v>
      </c>
      <c r="S142" s="31">
        <v>42357185</v>
      </c>
      <c r="T142" s="36">
        <f t="shared" si="38"/>
        <v>0.4267009805678077</v>
      </c>
      <c r="U142" s="36">
        <f t="shared" si="39"/>
        <v>0.46008458425969256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413205037</v>
      </c>
      <c r="E144" s="32">
        <f>SUM(E138:E143)</f>
        <v>575801207</v>
      </c>
      <c r="F144" s="32">
        <f>SUM(F138:F143)</f>
        <v>105573980</v>
      </c>
      <c r="G144" s="37">
        <f t="shared" si="32"/>
        <v>0.25550022518239535</v>
      </c>
      <c r="H144" s="32">
        <f>SUM(H138:H143)</f>
        <v>116304428</v>
      </c>
      <c r="I144" s="37">
        <f t="shared" si="33"/>
        <v>0.28146904704842696</v>
      </c>
      <c r="J144" s="32">
        <f>SUM(J138:J143)</f>
        <v>115481267</v>
      </c>
      <c r="K144" s="37">
        <f t="shared" si="34"/>
        <v>0.20055752852911266</v>
      </c>
      <c r="L144" s="32">
        <f>SUM(L138:L143)</f>
        <v>0</v>
      </c>
      <c r="M144" s="37">
        <f t="shared" si="35"/>
        <v>0</v>
      </c>
      <c r="N144" s="32">
        <f t="shared" si="36"/>
        <v>337359675</v>
      </c>
      <c r="O144" s="37">
        <f t="shared" si="37"/>
        <v>0.58589608861309661</v>
      </c>
      <c r="P144" s="32">
        <f>SUM(P138:P143)</f>
        <v>81390461</v>
      </c>
      <c r="Q144" s="32">
        <f>SUM(Q138:Q143)</f>
        <v>422904955</v>
      </c>
      <c r="R144" s="32">
        <f>SUM(R138:R143)</f>
        <v>438083719</v>
      </c>
      <c r="S144" s="32">
        <f>SUM(S138:S143)</f>
        <v>260546604</v>
      </c>
      <c r="T144" s="37">
        <f t="shared" si="38"/>
        <v>0.59474158180254122</v>
      </c>
      <c r="U144" s="37">
        <f t="shared" si="39"/>
        <v>0.41885505477109897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13533000</v>
      </c>
      <c r="E145" s="31">
        <v>13533000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18000000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7801000</v>
      </c>
      <c r="E146" s="31">
        <v>7801000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3993844</v>
      </c>
      <c r="K146" s="36">
        <f t="shared" si="34"/>
        <v>0.51196564543007306</v>
      </c>
      <c r="L146" s="31">
        <v>0</v>
      </c>
      <c r="M146" s="36">
        <f t="shared" si="35"/>
        <v>0</v>
      </c>
      <c r="N146" s="31">
        <f t="shared" si="36"/>
        <v>3993844</v>
      </c>
      <c r="O146" s="36">
        <f t="shared" si="37"/>
        <v>0.51196564543007306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6452560</v>
      </c>
      <c r="E149" s="31">
        <v>7452560</v>
      </c>
      <c r="F149" s="31">
        <v>1232698</v>
      </c>
      <c r="G149" s="36">
        <f t="shared" si="32"/>
        <v>0.19104014530666899</v>
      </c>
      <c r="H149" s="31">
        <v>1738817</v>
      </c>
      <c r="I149" s="36">
        <f t="shared" si="33"/>
        <v>0.26947707576527768</v>
      </c>
      <c r="J149" s="31">
        <v>2620689</v>
      </c>
      <c r="K149" s="36">
        <f t="shared" si="34"/>
        <v>0.35164950030593511</v>
      </c>
      <c r="L149" s="31">
        <v>0</v>
      </c>
      <c r="M149" s="36">
        <f t="shared" si="35"/>
        <v>0</v>
      </c>
      <c r="N149" s="31">
        <f t="shared" si="36"/>
        <v>5592204</v>
      </c>
      <c r="O149" s="36">
        <f t="shared" si="37"/>
        <v>0.75037356290992629</v>
      </c>
      <c r="P149" s="31">
        <v>1155213</v>
      </c>
      <c r="Q149" s="31">
        <v>6408728</v>
      </c>
      <c r="R149" s="31">
        <v>4455839</v>
      </c>
      <c r="S149" s="31">
        <v>3295803</v>
      </c>
      <c r="T149" s="36">
        <f t="shared" si="38"/>
        <v>0.73965935483755141</v>
      </c>
      <c r="U149" s="36">
        <f t="shared" si="39"/>
        <v>1.2685764443440299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27786560</v>
      </c>
      <c r="E150" s="32">
        <f>SUM(E145:E149)</f>
        <v>28786560</v>
      </c>
      <c r="F150" s="32">
        <f>SUM(F145:F149)</f>
        <v>1232698</v>
      </c>
      <c r="G150" s="37">
        <f t="shared" si="32"/>
        <v>4.436310216162058E-2</v>
      </c>
      <c r="H150" s="32">
        <f>SUM(H145:H149)</f>
        <v>1738817</v>
      </c>
      <c r="I150" s="37">
        <f t="shared" si="33"/>
        <v>6.2577627457303095E-2</v>
      </c>
      <c r="J150" s="32">
        <f>SUM(J145:J149)</f>
        <v>6614533</v>
      </c>
      <c r="K150" s="37">
        <f t="shared" si="34"/>
        <v>0.22977851469574689</v>
      </c>
      <c r="L150" s="32">
        <f>SUM(L145:L149)</f>
        <v>0</v>
      </c>
      <c r="M150" s="37">
        <f t="shared" si="35"/>
        <v>0</v>
      </c>
      <c r="N150" s="32">
        <f t="shared" si="36"/>
        <v>9586048</v>
      </c>
      <c r="O150" s="37">
        <f t="shared" si="37"/>
        <v>0.33300429089130484</v>
      </c>
      <c r="P150" s="32">
        <f>SUM(P145:P149)</f>
        <v>1155213</v>
      </c>
      <c r="Q150" s="32">
        <f>SUM(Q145:Q149)</f>
        <v>6408728</v>
      </c>
      <c r="R150" s="32">
        <f>SUM(R145:R149)</f>
        <v>22455839</v>
      </c>
      <c r="S150" s="32">
        <f>SUM(S145:S149)</f>
        <v>3295803</v>
      </c>
      <c r="T150" s="37">
        <f t="shared" si="38"/>
        <v>0.14676819690415485</v>
      </c>
      <c r="U150" s="37">
        <f t="shared" si="39"/>
        <v>4.7258124692156338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3177026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3177026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2600886100</v>
      </c>
      <c r="E152" s="31">
        <v>2408520895</v>
      </c>
      <c r="F152" s="31">
        <v>690416421</v>
      </c>
      <c r="G152" s="36">
        <f t="shared" si="32"/>
        <v>0.26545430843742063</v>
      </c>
      <c r="H152" s="31">
        <v>556840287</v>
      </c>
      <c r="I152" s="36">
        <f t="shared" si="33"/>
        <v>0.21409637546219346</v>
      </c>
      <c r="J152" s="31">
        <v>558356569</v>
      </c>
      <c r="K152" s="36">
        <f t="shared" si="34"/>
        <v>0.23182550342790362</v>
      </c>
      <c r="L152" s="31">
        <v>0</v>
      </c>
      <c r="M152" s="36">
        <f t="shared" si="35"/>
        <v>0</v>
      </c>
      <c r="N152" s="31">
        <f t="shared" si="36"/>
        <v>1805613277</v>
      </c>
      <c r="O152" s="36">
        <f t="shared" si="37"/>
        <v>0.74967723167707867</v>
      </c>
      <c r="P152" s="31">
        <v>535062525</v>
      </c>
      <c r="Q152" s="31">
        <v>2204429900</v>
      </c>
      <c r="R152" s="31">
        <v>2345528300</v>
      </c>
      <c r="S152" s="31">
        <v>1596853919</v>
      </c>
      <c r="T152" s="36">
        <f t="shared" si="38"/>
        <v>0.68080778176925005</v>
      </c>
      <c r="U152" s="36">
        <f t="shared" si="39"/>
        <v>4.3535181238865572E-2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127670160</v>
      </c>
      <c r="E153" s="31">
        <v>139457115</v>
      </c>
      <c r="F153" s="31">
        <v>26578426</v>
      </c>
      <c r="G153" s="36">
        <f t="shared" si="32"/>
        <v>0.20818040801390081</v>
      </c>
      <c r="H153" s="31">
        <v>29950461</v>
      </c>
      <c r="I153" s="36">
        <f t="shared" si="33"/>
        <v>0.23459249209055585</v>
      </c>
      <c r="J153" s="31">
        <v>30205265</v>
      </c>
      <c r="K153" s="36">
        <f t="shared" si="34"/>
        <v>0.21659178163839113</v>
      </c>
      <c r="L153" s="31">
        <v>0</v>
      </c>
      <c r="M153" s="36">
        <f t="shared" si="35"/>
        <v>0</v>
      </c>
      <c r="N153" s="31">
        <f t="shared" si="36"/>
        <v>86734152</v>
      </c>
      <c r="O153" s="36">
        <f t="shared" si="37"/>
        <v>0.62194139036936191</v>
      </c>
      <c r="P153" s="31">
        <v>23541926</v>
      </c>
      <c r="Q153" s="31">
        <v>114653930</v>
      </c>
      <c r="R153" s="31">
        <v>117232360</v>
      </c>
      <c r="S153" s="31">
        <v>70772990</v>
      </c>
      <c r="T153" s="36">
        <f t="shared" si="38"/>
        <v>0.60369841569341431</v>
      </c>
      <c r="U153" s="36">
        <f t="shared" si="39"/>
        <v>0.28304137053187572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37721406</v>
      </c>
      <c r="E154" s="31">
        <v>37425753</v>
      </c>
      <c r="F154" s="31">
        <v>8329254</v>
      </c>
      <c r="G154" s="36">
        <f t="shared" si="32"/>
        <v>0.22080974394220618</v>
      </c>
      <c r="H154" s="31">
        <v>7901494</v>
      </c>
      <c r="I154" s="36">
        <f t="shared" si="33"/>
        <v>0.20946976366681561</v>
      </c>
      <c r="J154" s="31">
        <v>7629245</v>
      </c>
      <c r="K154" s="36">
        <f t="shared" si="34"/>
        <v>0.20385014030312229</v>
      </c>
      <c r="L154" s="31">
        <v>0</v>
      </c>
      <c r="M154" s="36">
        <f t="shared" si="35"/>
        <v>0</v>
      </c>
      <c r="N154" s="31">
        <f t="shared" si="36"/>
        <v>23859993</v>
      </c>
      <c r="O154" s="36">
        <f t="shared" si="37"/>
        <v>0.63752873589477277</v>
      </c>
      <c r="P154" s="31">
        <v>7877718</v>
      </c>
      <c r="Q154" s="31">
        <v>33732513</v>
      </c>
      <c r="R154" s="31">
        <v>33732513</v>
      </c>
      <c r="S154" s="31">
        <v>22101060</v>
      </c>
      <c r="T154" s="36">
        <f t="shared" si="38"/>
        <v>0.65518569577072427</v>
      </c>
      <c r="U154" s="36">
        <f t="shared" si="39"/>
        <v>-3.1541240750176613E-2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17577203</v>
      </c>
      <c r="E155" s="31">
        <v>13631248</v>
      </c>
      <c r="F155" s="31">
        <v>2463286</v>
      </c>
      <c r="G155" s="36">
        <f t="shared" si="32"/>
        <v>0.14014095416659864</v>
      </c>
      <c r="H155" s="31">
        <v>2255846</v>
      </c>
      <c r="I155" s="36">
        <f t="shared" si="33"/>
        <v>0.12833930404058028</v>
      </c>
      <c r="J155" s="31">
        <v>2972848</v>
      </c>
      <c r="K155" s="36">
        <f t="shared" si="34"/>
        <v>0.21809066932096019</v>
      </c>
      <c r="L155" s="31">
        <v>0</v>
      </c>
      <c r="M155" s="36">
        <f t="shared" si="35"/>
        <v>0</v>
      </c>
      <c r="N155" s="31">
        <f t="shared" si="36"/>
        <v>7691980</v>
      </c>
      <c r="O155" s="36">
        <f t="shared" si="37"/>
        <v>0.5642902249302485</v>
      </c>
      <c r="P155" s="31">
        <v>2791525</v>
      </c>
      <c r="Q155" s="31">
        <v>15593686</v>
      </c>
      <c r="R155" s="31">
        <v>22593686</v>
      </c>
      <c r="S155" s="31">
        <v>7109460</v>
      </c>
      <c r="T155" s="36">
        <f t="shared" si="38"/>
        <v>0.31466578760101382</v>
      </c>
      <c r="U155" s="36">
        <f t="shared" si="39"/>
        <v>6.4954818602735109E-2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2783854869</v>
      </c>
      <c r="E157" s="32">
        <f>SUM(E151:E156)</f>
        <v>2599035011</v>
      </c>
      <c r="F157" s="32">
        <f>SUM(F151:F156)</f>
        <v>727787387</v>
      </c>
      <c r="G157" s="37">
        <f t="shared" si="32"/>
        <v>0.26143151178762114</v>
      </c>
      <c r="H157" s="32">
        <f>SUM(H151:H156)</f>
        <v>596948088</v>
      </c>
      <c r="I157" s="37">
        <f t="shared" si="33"/>
        <v>0.21443218705378567</v>
      </c>
      <c r="J157" s="32">
        <f>SUM(J151:J156)</f>
        <v>602340953</v>
      </c>
      <c r="K157" s="37">
        <f t="shared" si="34"/>
        <v>0.2317556133144372</v>
      </c>
      <c r="L157" s="32">
        <f>SUM(L151:L156)</f>
        <v>0</v>
      </c>
      <c r="M157" s="37">
        <f t="shared" si="35"/>
        <v>0</v>
      </c>
      <c r="N157" s="32">
        <f t="shared" si="36"/>
        <v>1927076428</v>
      </c>
      <c r="O157" s="37">
        <f t="shared" si="37"/>
        <v>0.74145843355089769</v>
      </c>
      <c r="P157" s="32">
        <f>SUM(P151:P156)</f>
        <v>569273694</v>
      </c>
      <c r="Q157" s="32">
        <f>SUM(Q151:Q156)</f>
        <v>2368410029</v>
      </c>
      <c r="R157" s="32">
        <f>SUM(R151:R156)</f>
        <v>2519086859</v>
      </c>
      <c r="S157" s="32">
        <f>SUM(S151:S156)</f>
        <v>1696837429</v>
      </c>
      <c r="T157" s="37">
        <f t="shared" si="38"/>
        <v>0.67359226734785649</v>
      </c>
      <c r="U157" s="37">
        <f t="shared" si="39"/>
        <v>5.8086750448019142E-2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80675495</v>
      </c>
      <c r="E158" s="31">
        <v>74023765</v>
      </c>
      <c r="F158" s="31">
        <v>21176676</v>
      </c>
      <c r="G158" s="36">
        <f t="shared" si="32"/>
        <v>0.26249204916561092</v>
      </c>
      <c r="H158" s="31">
        <v>15218188</v>
      </c>
      <c r="I158" s="36">
        <f t="shared" si="33"/>
        <v>0.18863457856688701</v>
      </c>
      <c r="J158" s="31">
        <v>12268834</v>
      </c>
      <c r="K158" s="36">
        <f t="shared" si="34"/>
        <v>0.16574182629051629</v>
      </c>
      <c r="L158" s="31">
        <v>0</v>
      </c>
      <c r="M158" s="36">
        <f t="shared" si="35"/>
        <v>0</v>
      </c>
      <c r="N158" s="31">
        <f t="shared" si="36"/>
        <v>48663698</v>
      </c>
      <c r="O158" s="36">
        <f t="shared" si="37"/>
        <v>0.6574064153586352</v>
      </c>
      <c r="P158" s="31">
        <v>15429505</v>
      </c>
      <c r="Q158" s="31">
        <v>53803778</v>
      </c>
      <c r="R158" s="31">
        <v>75078867</v>
      </c>
      <c r="S158" s="31">
        <v>51079238</v>
      </c>
      <c r="T158" s="36">
        <f t="shared" si="38"/>
        <v>0.680341087193018</v>
      </c>
      <c r="U158" s="36">
        <f t="shared" si="39"/>
        <v>-0.20484591048125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1448241318</v>
      </c>
      <c r="E159" s="31">
        <v>1448476288</v>
      </c>
      <c r="F159" s="31">
        <v>279720239</v>
      </c>
      <c r="G159" s="36">
        <f t="shared" si="32"/>
        <v>0.19314477188531642</v>
      </c>
      <c r="H159" s="31">
        <v>342475109</v>
      </c>
      <c r="I159" s="36">
        <f t="shared" si="33"/>
        <v>0.23647654900010248</v>
      </c>
      <c r="J159" s="31">
        <v>359688158</v>
      </c>
      <c r="K159" s="36">
        <f t="shared" si="34"/>
        <v>0.24832174401463175</v>
      </c>
      <c r="L159" s="31">
        <v>0</v>
      </c>
      <c r="M159" s="36">
        <f t="shared" si="35"/>
        <v>0</v>
      </c>
      <c r="N159" s="31">
        <f t="shared" si="36"/>
        <v>981883506</v>
      </c>
      <c r="O159" s="36">
        <f t="shared" si="37"/>
        <v>0.67787337227021283</v>
      </c>
      <c r="P159" s="31">
        <v>312736659</v>
      </c>
      <c r="Q159" s="31">
        <v>1286417652</v>
      </c>
      <c r="R159" s="31">
        <v>1307682952</v>
      </c>
      <c r="S159" s="31">
        <v>869226667</v>
      </c>
      <c r="T159" s="36">
        <f t="shared" si="38"/>
        <v>0.6647075009050053</v>
      </c>
      <c r="U159" s="36">
        <f t="shared" si="39"/>
        <v>0.15013110119591055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11477000</v>
      </c>
      <c r="E160" s="31">
        <v>14133121</v>
      </c>
      <c r="F160" s="31">
        <v>0</v>
      </c>
      <c r="G160" s="36">
        <f t="shared" si="32"/>
        <v>0</v>
      </c>
      <c r="H160" s="31">
        <v>5113132</v>
      </c>
      <c r="I160" s="36">
        <f t="shared" si="33"/>
        <v>0.44551119630565478</v>
      </c>
      <c r="J160" s="31">
        <v>2931598</v>
      </c>
      <c r="K160" s="36">
        <f t="shared" si="34"/>
        <v>0.20742750309715738</v>
      </c>
      <c r="L160" s="31">
        <v>0</v>
      </c>
      <c r="M160" s="36">
        <f t="shared" si="35"/>
        <v>0</v>
      </c>
      <c r="N160" s="31">
        <f t="shared" si="36"/>
        <v>8044730</v>
      </c>
      <c r="O160" s="36">
        <f t="shared" si="37"/>
        <v>0.56921114593160282</v>
      </c>
      <c r="P160" s="31">
        <v>0</v>
      </c>
      <c r="Q160" s="31">
        <v>0</v>
      </c>
      <c r="R160" s="31">
        <v>14500000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8740000</v>
      </c>
      <c r="E161" s="31">
        <v>8740000</v>
      </c>
      <c r="F161" s="31">
        <v>728292</v>
      </c>
      <c r="G161" s="36">
        <f t="shared" si="32"/>
        <v>8.3328604118993135E-2</v>
      </c>
      <c r="H161" s="31">
        <v>4500304</v>
      </c>
      <c r="I161" s="36">
        <f t="shared" si="33"/>
        <v>0.51490892448512582</v>
      </c>
      <c r="J161" s="31">
        <v>1264052</v>
      </c>
      <c r="K161" s="36">
        <f t="shared" si="34"/>
        <v>0.14462837528604119</v>
      </c>
      <c r="L161" s="31">
        <v>0</v>
      </c>
      <c r="M161" s="36">
        <f t="shared" si="35"/>
        <v>0</v>
      </c>
      <c r="N161" s="31">
        <f t="shared" si="36"/>
        <v>6492648</v>
      </c>
      <c r="O161" s="36">
        <f t="shared" si="37"/>
        <v>0.74286590389016016</v>
      </c>
      <c r="P161" s="31">
        <v>20065420</v>
      </c>
      <c r="Q161" s="31">
        <v>0</v>
      </c>
      <c r="R161" s="31">
        <v>23168000</v>
      </c>
      <c r="S161" s="31">
        <v>20065420</v>
      </c>
      <c r="T161" s="36">
        <f t="shared" si="38"/>
        <v>0.8660833908839779</v>
      </c>
      <c r="U161" s="36">
        <f t="shared" si="39"/>
        <v>-0.937003461676855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1549133813</v>
      </c>
      <c r="E163" s="32">
        <f>SUM(E158:E162)</f>
        <v>1545373174</v>
      </c>
      <c r="F163" s="32">
        <f>SUM(F158:F162)</f>
        <v>301625207</v>
      </c>
      <c r="G163" s="37">
        <f t="shared" si="32"/>
        <v>0.19470571519956875</v>
      </c>
      <c r="H163" s="32">
        <f>SUM(H158:H162)</f>
        <v>367306733</v>
      </c>
      <c r="I163" s="37">
        <f t="shared" si="33"/>
        <v>0.23710458703931214</v>
      </c>
      <c r="J163" s="32">
        <f>SUM(J158:J162)</f>
        <v>376152642</v>
      </c>
      <c r="K163" s="37">
        <f t="shared" si="34"/>
        <v>0.2434057018256485</v>
      </c>
      <c r="L163" s="32">
        <f>SUM(L158:L162)</f>
        <v>0</v>
      </c>
      <c r="M163" s="37">
        <f t="shared" si="35"/>
        <v>0</v>
      </c>
      <c r="N163" s="32">
        <f t="shared" si="36"/>
        <v>1045084582</v>
      </c>
      <c r="O163" s="37">
        <f t="shared" si="37"/>
        <v>0.67626680699712982</v>
      </c>
      <c r="P163" s="32">
        <f>SUM(P158:P162)</f>
        <v>348231584</v>
      </c>
      <c r="Q163" s="32">
        <f>SUM(Q158:Q162)</f>
        <v>1340221430</v>
      </c>
      <c r="R163" s="32">
        <f>SUM(R158:R162)</f>
        <v>1420429819</v>
      </c>
      <c r="S163" s="32">
        <f>SUM(S158:S162)</f>
        <v>940371325</v>
      </c>
      <c r="T163" s="37">
        <f t="shared" si="38"/>
        <v>0.6620329370880379</v>
      </c>
      <c r="U163" s="37">
        <f t="shared" si="39"/>
        <v>8.0179568088803777E-2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213282936</v>
      </c>
      <c r="E164" s="31">
        <v>214740946</v>
      </c>
      <c r="F164" s="31">
        <v>62360696</v>
      </c>
      <c r="G164" s="36">
        <f t="shared" si="32"/>
        <v>0.29238483476240218</v>
      </c>
      <c r="H164" s="31">
        <v>47114977</v>
      </c>
      <c r="I164" s="36">
        <f t="shared" si="33"/>
        <v>0.22090364041125166</v>
      </c>
      <c r="J164" s="31">
        <v>44713020</v>
      </c>
      <c r="K164" s="36">
        <f t="shared" si="34"/>
        <v>0.2082184177394841</v>
      </c>
      <c r="L164" s="31">
        <v>0</v>
      </c>
      <c r="M164" s="36">
        <f t="shared" si="35"/>
        <v>0</v>
      </c>
      <c r="N164" s="31">
        <f t="shared" si="36"/>
        <v>154188693</v>
      </c>
      <c r="O164" s="36">
        <f t="shared" si="37"/>
        <v>0.71802185783422967</v>
      </c>
      <c r="P164" s="31">
        <v>40161164</v>
      </c>
      <c r="Q164" s="31">
        <v>185626968</v>
      </c>
      <c r="R164" s="31">
        <v>186246968</v>
      </c>
      <c r="S164" s="31">
        <v>140920502</v>
      </c>
      <c r="T164" s="36">
        <f t="shared" si="38"/>
        <v>0.7566324623335613</v>
      </c>
      <c r="U164" s="36">
        <f t="shared" si="39"/>
        <v>0.11333974284211479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4216000</v>
      </c>
      <c r="E165" s="31">
        <v>4054260</v>
      </c>
      <c r="F165" s="31">
        <v>3666087</v>
      </c>
      <c r="G165" s="36">
        <f t="shared" si="32"/>
        <v>0.86956522770398481</v>
      </c>
      <c r="H165" s="31">
        <v>0</v>
      </c>
      <c r="I165" s="36">
        <f t="shared" si="33"/>
        <v>0</v>
      </c>
      <c r="J165" s="31">
        <v>-161739</v>
      </c>
      <c r="K165" s="36">
        <f t="shared" si="34"/>
        <v>-3.9893593405455001E-2</v>
      </c>
      <c r="L165" s="31">
        <v>0</v>
      </c>
      <c r="M165" s="36">
        <f t="shared" si="35"/>
        <v>0</v>
      </c>
      <c r="N165" s="31">
        <f t="shared" si="36"/>
        <v>3504348</v>
      </c>
      <c r="O165" s="36">
        <f t="shared" si="37"/>
        <v>0.86436193041393494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2344985</v>
      </c>
      <c r="Q166" s="31">
        <v>0</v>
      </c>
      <c r="R166" s="31">
        <v>4545920</v>
      </c>
      <c r="S166" s="31">
        <v>2344985</v>
      </c>
      <c r="T166" s="36">
        <f t="shared" si="38"/>
        <v>0.51584387758693506</v>
      </c>
      <c r="U166" s="36">
        <f t="shared" si="39"/>
        <v>-1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4786087</v>
      </c>
      <c r="E167" s="31">
        <v>4786087</v>
      </c>
      <c r="F167" s="31">
        <v>0</v>
      </c>
      <c r="G167" s="36">
        <f t="shared" si="32"/>
        <v>0</v>
      </c>
      <c r="H167" s="31">
        <v>1190338</v>
      </c>
      <c r="I167" s="36">
        <f t="shared" si="33"/>
        <v>0.24870797375810344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1190338</v>
      </c>
      <c r="O167" s="36">
        <f t="shared" si="37"/>
        <v>0.24870797375810344</v>
      </c>
      <c r="P167" s="31">
        <v>0</v>
      </c>
      <c r="Q167" s="31">
        <v>0</v>
      </c>
      <c r="R167" s="31">
        <v>6574783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222285023</v>
      </c>
      <c r="E169" s="32">
        <f>SUM(E164:E168)</f>
        <v>223581293</v>
      </c>
      <c r="F169" s="32">
        <f>SUM(F164:F168)</f>
        <v>66026783</v>
      </c>
      <c r="G169" s="37">
        <f t="shared" si="32"/>
        <v>0.29703657992288574</v>
      </c>
      <c r="H169" s="32">
        <f>SUM(H164:H168)</f>
        <v>48305315</v>
      </c>
      <c r="I169" s="37">
        <f t="shared" si="33"/>
        <v>0.21731250422571205</v>
      </c>
      <c r="J169" s="32">
        <f>SUM(J164:J168)</f>
        <v>44551281</v>
      </c>
      <c r="K169" s="37">
        <f t="shared" si="34"/>
        <v>0.19926211357942186</v>
      </c>
      <c r="L169" s="32">
        <f>SUM(L164:L168)</f>
        <v>0</v>
      </c>
      <c r="M169" s="37">
        <f t="shared" si="35"/>
        <v>0</v>
      </c>
      <c r="N169" s="32">
        <f t="shared" si="36"/>
        <v>158883379</v>
      </c>
      <c r="O169" s="37">
        <f t="shared" si="37"/>
        <v>0.71062912674004441</v>
      </c>
      <c r="P169" s="32">
        <f>SUM(P164:P168)</f>
        <v>42506149</v>
      </c>
      <c r="Q169" s="32">
        <f>SUM(Q164:Q168)</f>
        <v>185626968</v>
      </c>
      <c r="R169" s="32">
        <f>SUM(R164:R168)</f>
        <v>197367671</v>
      </c>
      <c r="S169" s="32">
        <f>SUM(S164:S168)</f>
        <v>143265487</v>
      </c>
      <c r="T169" s="37">
        <f t="shared" si="38"/>
        <v>0.72588122600889382</v>
      </c>
      <c r="U169" s="37">
        <f t="shared" si="39"/>
        <v>4.8113791724580857E-2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32809880511</v>
      </c>
      <c r="E170" s="32">
        <f>SUM(E105,E107:E111,E113:E120,E122:E125,E127:E131,E133:E136,E138:E143,E145:E149,E151:E156,E158:E162,E164:E168)</f>
        <v>32832291923</v>
      </c>
      <c r="F170" s="32">
        <f>SUM(F105,F107:F111,F113:F120,F122:F125,F127:F131,F133:F136,F138:F143,F145:F149,F151:F156,F158:F162,F164:F168)</f>
        <v>8278559861</v>
      </c>
      <c r="G170" s="37">
        <f t="shared" si="32"/>
        <v>0.25231911034313248</v>
      </c>
      <c r="H170" s="32">
        <f>SUM(H105,H107:H111,H113:H120,H122:H125,H127:H131,H133:H136,H138:H143,H145:H149,H151:H156,H158:H162,H164:H168)</f>
        <v>7516608422</v>
      </c>
      <c r="I170" s="37">
        <f t="shared" si="33"/>
        <v>0.2290958791965105</v>
      </c>
      <c r="J170" s="32">
        <f>SUM(J105,J107:J111,J113:J120,J122:J125,J127:J131,J133:J136,J138:J143,J145:J149,J151:J156,J158:J162,J164:J168)</f>
        <v>7389756151</v>
      </c>
      <c r="K170" s="37">
        <f t="shared" si="34"/>
        <v>0.22507585423310808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23184924434</v>
      </c>
      <c r="O170" s="37">
        <f t="shared" si="37"/>
        <v>0.70616222858807698</v>
      </c>
      <c r="P170" s="32">
        <f>SUM(P105,P107:P111,P113:P120,P122:P125,P127:P131,P133:P136,P138:P143,P145:P149,P151:P156,P158:P162,P164:P168)</f>
        <v>6397790694</v>
      </c>
      <c r="Q170" s="32">
        <f>SUM(Q105,Q107:Q111,Q113:Q120,Q122:Q125,Q127:Q131,Q133:Q136,Q138:Q143,Q145:Q149,Q151:Q156,Q158:Q162,Q164:Q168)</f>
        <v>29879408270</v>
      </c>
      <c r="R170" s="32">
        <f>SUM(R105,R107:R111,R113:R120,R122:R125,R127:R131,R133:R136,R138:R143,R145:R149,R151:R156,R158:R162,R164:R168)</f>
        <v>29977861216</v>
      </c>
      <c r="S170" s="32">
        <f>SUM(S105,S107:S111,S113:S120,S122:S125,S127:S131,S133:S136,S138:S143,S145:S149,S151:S156,S158:S162,S164:S168)</f>
        <v>20065699925</v>
      </c>
      <c r="T170" s="37">
        <f t="shared" si="38"/>
        <v>0.66935061779158511</v>
      </c>
      <c r="U170" s="37">
        <f t="shared" si="39"/>
        <v>0.15504812589919337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51012324</v>
      </c>
      <c r="E174" s="31">
        <v>51012324</v>
      </c>
      <c r="F174" s="31">
        <v>12777562</v>
      </c>
      <c r="G174" s="36">
        <f t="shared" si="40"/>
        <v>0.2504799036405399</v>
      </c>
      <c r="H174" s="31">
        <v>16001227</v>
      </c>
      <c r="I174" s="36">
        <f t="shared" si="41"/>
        <v>0.31367375068032582</v>
      </c>
      <c r="J174" s="31">
        <v>7232922</v>
      </c>
      <c r="K174" s="36">
        <f t="shared" si="42"/>
        <v>0.14178773741027756</v>
      </c>
      <c r="L174" s="31">
        <v>0</v>
      </c>
      <c r="M174" s="36">
        <f t="shared" si="43"/>
        <v>0</v>
      </c>
      <c r="N174" s="31">
        <f t="shared" si="44"/>
        <v>36011711</v>
      </c>
      <c r="O174" s="36">
        <f t="shared" si="45"/>
        <v>0.70594139173114323</v>
      </c>
      <c r="P174" s="31">
        <v>10130737</v>
      </c>
      <c r="Q174" s="31">
        <v>39118887</v>
      </c>
      <c r="R174" s="31">
        <v>41118887</v>
      </c>
      <c r="S174" s="31">
        <v>35786318</v>
      </c>
      <c r="T174" s="36">
        <f t="shared" si="46"/>
        <v>0.87031339150789755</v>
      </c>
      <c r="U174" s="36">
        <f t="shared" si="47"/>
        <v>-0.28604187434734507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942174599</v>
      </c>
      <c r="E175" s="31">
        <v>986174600</v>
      </c>
      <c r="F175" s="31">
        <v>273312473</v>
      </c>
      <c r="G175" s="36">
        <f t="shared" si="40"/>
        <v>0.29008686212734547</v>
      </c>
      <c r="H175" s="31">
        <v>216337225</v>
      </c>
      <c r="I175" s="36">
        <f t="shared" si="41"/>
        <v>0.22961479244888877</v>
      </c>
      <c r="J175" s="31">
        <v>266083002</v>
      </c>
      <c r="K175" s="36">
        <f t="shared" si="42"/>
        <v>0.26981327850058195</v>
      </c>
      <c r="L175" s="31">
        <v>0</v>
      </c>
      <c r="M175" s="36">
        <f t="shared" si="43"/>
        <v>0</v>
      </c>
      <c r="N175" s="31">
        <f t="shared" si="44"/>
        <v>755732700</v>
      </c>
      <c r="O175" s="36">
        <f t="shared" si="45"/>
        <v>0.7663274839972557</v>
      </c>
      <c r="P175" s="31">
        <v>186110777</v>
      </c>
      <c r="Q175" s="31">
        <v>787168000</v>
      </c>
      <c r="R175" s="31">
        <v>841051599</v>
      </c>
      <c r="S175" s="31">
        <v>606425945</v>
      </c>
      <c r="T175" s="36">
        <f t="shared" si="46"/>
        <v>0.72103298504043389</v>
      </c>
      <c r="U175" s="36">
        <f t="shared" si="47"/>
        <v>0.42970227887447909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205098041</v>
      </c>
      <c r="E176" s="31">
        <v>209912041</v>
      </c>
      <c r="F176" s="31">
        <v>36174789</v>
      </c>
      <c r="G176" s="36">
        <f t="shared" si="40"/>
        <v>0.17637803278676856</v>
      </c>
      <c r="H176" s="31">
        <v>37095607</v>
      </c>
      <c r="I176" s="36">
        <f t="shared" si="41"/>
        <v>0.18086768074006129</v>
      </c>
      <c r="J176" s="31">
        <v>30687009</v>
      </c>
      <c r="K176" s="36">
        <f t="shared" si="42"/>
        <v>0.14618984625088755</v>
      </c>
      <c r="L176" s="31">
        <v>0</v>
      </c>
      <c r="M176" s="36">
        <f t="shared" si="43"/>
        <v>0</v>
      </c>
      <c r="N176" s="31">
        <f t="shared" si="44"/>
        <v>103957405</v>
      </c>
      <c r="O176" s="36">
        <f t="shared" si="45"/>
        <v>0.49524269548691585</v>
      </c>
      <c r="P176" s="31">
        <v>39763908</v>
      </c>
      <c r="Q176" s="31">
        <v>186302098</v>
      </c>
      <c r="R176" s="31">
        <v>186302098</v>
      </c>
      <c r="S176" s="31">
        <v>96468041</v>
      </c>
      <c r="T176" s="36">
        <f t="shared" si="46"/>
        <v>0.51780437276664482</v>
      </c>
      <c r="U176" s="36">
        <f t="shared" si="47"/>
        <v>-0.2282697917920945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9848000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4436383</v>
      </c>
      <c r="K177" s="36">
        <f t="shared" si="42"/>
        <v>0.45048568237205522</v>
      </c>
      <c r="L177" s="31">
        <v>0</v>
      </c>
      <c r="M177" s="36">
        <f t="shared" si="43"/>
        <v>0</v>
      </c>
      <c r="N177" s="31">
        <f t="shared" si="44"/>
        <v>4436383</v>
      </c>
      <c r="O177" s="36">
        <f t="shared" si="45"/>
        <v>0.45048568237205522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1198284964</v>
      </c>
      <c r="E179" s="32">
        <f>SUM(E173:E178)</f>
        <v>1256946965</v>
      </c>
      <c r="F179" s="32">
        <f>SUM(F173:F178)</f>
        <v>322264824</v>
      </c>
      <c r="G179" s="37">
        <f t="shared" si="40"/>
        <v>0.26893838584458779</v>
      </c>
      <c r="H179" s="32">
        <f>SUM(H173:H178)</f>
        <v>269434059</v>
      </c>
      <c r="I179" s="37">
        <f t="shared" si="41"/>
        <v>0.22484973699461358</v>
      </c>
      <c r="J179" s="32">
        <f>SUM(J173:J178)</f>
        <v>308439316</v>
      </c>
      <c r="K179" s="37">
        <f t="shared" si="42"/>
        <v>0.24538769302808253</v>
      </c>
      <c r="L179" s="32">
        <f>SUM(L173:L178)</f>
        <v>0</v>
      </c>
      <c r="M179" s="37">
        <f t="shared" si="43"/>
        <v>0</v>
      </c>
      <c r="N179" s="32">
        <f t="shared" si="44"/>
        <v>900138199</v>
      </c>
      <c r="O179" s="37">
        <f t="shared" si="45"/>
        <v>0.71613061176371906</v>
      </c>
      <c r="P179" s="32">
        <f>SUM(P173:P178)</f>
        <v>236005422</v>
      </c>
      <c r="Q179" s="32">
        <f>SUM(Q173:Q178)</f>
        <v>1012588985</v>
      </c>
      <c r="R179" s="32">
        <f>SUM(R173:R178)</f>
        <v>1068472584</v>
      </c>
      <c r="S179" s="32">
        <f>SUM(S173:S178)</f>
        <v>738680304</v>
      </c>
      <c r="T179" s="37">
        <f t="shared" si="46"/>
        <v>0.69134230963103493</v>
      </c>
      <c r="U179" s="37">
        <f t="shared" si="47"/>
        <v>0.30691622839071897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181128714</v>
      </c>
      <c r="E180" s="31">
        <v>266128714</v>
      </c>
      <c r="F180" s="31">
        <v>46464979</v>
      </c>
      <c r="G180" s="36">
        <f t="shared" si="40"/>
        <v>0.25653016561471309</v>
      </c>
      <c r="H180" s="31">
        <v>48774081</v>
      </c>
      <c r="I180" s="36">
        <f t="shared" si="41"/>
        <v>0.26927856949285245</v>
      </c>
      <c r="J180" s="31">
        <v>47248616</v>
      </c>
      <c r="K180" s="36">
        <f t="shared" si="42"/>
        <v>0.1775404663774838</v>
      </c>
      <c r="L180" s="31">
        <v>0</v>
      </c>
      <c r="M180" s="36">
        <f t="shared" si="43"/>
        <v>0</v>
      </c>
      <c r="N180" s="31">
        <f t="shared" si="44"/>
        <v>142487676</v>
      </c>
      <c r="O180" s="36">
        <f t="shared" si="45"/>
        <v>0.5354088773750284</v>
      </c>
      <c r="P180" s="31">
        <v>41092959</v>
      </c>
      <c r="Q180" s="31">
        <v>160902346</v>
      </c>
      <c r="R180" s="31">
        <v>160902346</v>
      </c>
      <c r="S180" s="31">
        <v>188715773</v>
      </c>
      <c r="T180" s="36">
        <f t="shared" si="46"/>
        <v>1.1728590520364446</v>
      </c>
      <c r="U180" s="36">
        <f t="shared" si="47"/>
        <v>0.14979833893198102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466929244</v>
      </c>
      <c r="E182" s="31">
        <v>543833379</v>
      </c>
      <c r="F182" s="31">
        <v>124310186</v>
      </c>
      <c r="G182" s="36">
        <f t="shared" si="40"/>
        <v>0.26622917197278823</v>
      </c>
      <c r="H182" s="31">
        <v>102479730</v>
      </c>
      <c r="I182" s="36">
        <f t="shared" si="41"/>
        <v>0.21947592984773512</v>
      </c>
      <c r="J182" s="31">
        <v>135965258</v>
      </c>
      <c r="K182" s="36">
        <f t="shared" si="42"/>
        <v>0.25001271207371034</v>
      </c>
      <c r="L182" s="31">
        <v>0</v>
      </c>
      <c r="M182" s="36">
        <f t="shared" si="43"/>
        <v>0</v>
      </c>
      <c r="N182" s="31">
        <f t="shared" si="44"/>
        <v>362755174</v>
      </c>
      <c r="O182" s="36">
        <f t="shared" si="45"/>
        <v>0.66703366878111392</v>
      </c>
      <c r="P182" s="31">
        <v>116772755</v>
      </c>
      <c r="Q182" s="31">
        <v>608564071</v>
      </c>
      <c r="R182" s="31">
        <v>615728071</v>
      </c>
      <c r="S182" s="31">
        <v>296459424</v>
      </c>
      <c r="T182" s="36">
        <f t="shared" si="46"/>
        <v>0.4814778438126463</v>
      </c>
      <c r="U182" s="36">
        <f t="shared" si="47"/>
        <v>0.16435771340669314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648057958</v>
      </c>
      <c r="E185" s="32">
        <f>SUM(E180:E184)</f>
        <v>809962093</v>
      </c>
      <c r="F185" s="32">
        <f>SUM(F180:F184)</f>
        <v>170775165</v>
      </c>
      <c r="G185" s="37">
        <f t="shared" si="40"/>
        <v>0.26351835185704175</v>
      </c>
      <c r="H185" s="32">
        <f>SUM(H180:H184)</f>
        <v>151253811</v>
      </c>
      <c r="I185" s="37">
        <f t="shared" si="41"/>
        <v>0.23339549978954197</v>
      </c>
      <c r="J185" s="32">
        <f>SUM(J180:J184)</f>
        <v>183213874</v>
      </c>
      <c r="K185" s="37">
        <f t="shared" si="42"/>
        <v>0.22620055380789283</v>
      </c>
      <c r="L185" s="32">
        <f>SUM(L180:L184)</f>
        <v>0</v>
      </c>
      <c r="M185" s="37">
        <f t="shared" si="43"/>
        <v>0</v>
      </c>
      <c r="N185" s="32">
        <f t="shared" si="44"/>
        <v>505242850</v>
      </c>
      <c r="O185" s="37">
        <f t="shared" si="45"/>
        <v>0.62378579734348139</v>
      </c>
      <c r="P185" s="32">
        <f>SUM(P180:P184)</f>
        <v>157865714</v>
      </c>
      <c r="Q185" s="32">
        <f>SUM(Q180:Q184)</f>
        <v>769466417</v>
      </c>
      <c r="R185" s="32">
        <f>SUM(R180:R184)</f>
        <v>776630417</v>
      </c>
      <c r="S185" s="32">
        <f>SUM(S180:S184)</f>
        <v>485175197</v>
      </c>
      <c r="T185" s="37">
        <f t="shared" si="46"/>
        <v>0.62471825256877622</v>
      </c>
      <c r="U185" s="37">
        <f t="shared" si="47"/>
        <v>0.16056786085926178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56286558</v>
      </c>
      <c r="E186" s="31">
        <v>56286558</v>
      </c>
      <c r="F186" s="31">
        <v>8382817</v>
      </c>
      <c r="G186" s="36">
        <f t="shared" si="40"/>
        <v>0.14893106450033772</v>
      </c>
      <c r="H186" s="31">
        <v>12586746</v>
      </c>
      <c r="I186" s="36">
        <f t="shared" si="41"/>
        <v>0.22361903884760551</v>
      </c>
      <c r="J186" s="31">
        <v>13194507</v>
      </c>
      <c r="K186" s="36">
        <f t="shared" si="42"/>
        <v>0.23441666125684929</v>
      </c>
      <c r="L186" s="31">
        <v>0</v>
      </c>
      <c r="M186" s="36">
        <f t="shared" si="43"/>
        <v>0</v>
      </c>
      <c r="N186" s="31">
        <f t="shared" si="44"/>
        <v>34164070</v>
      </c>
      <c r="O186" s="36">
        <f t="shared" si="45"/>
        <v>0.60696676460479249</v>
      </c>
      <c r="P186" s="31">
        <v>14270325</v>
      </c>
      <c r="Q186" s="31">
        <v>58586673</v>
      </c>
      <c r="R186" s="31">
        <v>50580203</v>
      </c>
      <c r="S186" s="31">
        <v>27153169</v>
      </c>
      <c r="T186" s="36">
        <f t="shared" si="46"/>
        <v>0.53683392690219134</v>
      </c>
      <c r="U186" s="36">
        <f t="shared" si="47"/>
        <v>-7.5388472231711634E-2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35541448</v>
      </c>
      <c r="E187" s="31">
        <v>35541448</v>
      </c>
      <c r="F187" s="31">
        <v>2710108</v>
      </c>
      <c r="G187" s="36">
        <f t="shared" si="40"/>
        <v>7.6252042404124892E-2</v>
      </c>
      <c r="H187" s="31">
        <v>19163511</v>
      </c>
      <c r="I187" s="36">
        <f t="shared" si="41"/>
        <v>0.53918768306794929</v>
      </c>
      <c r="J187" s="31">
        <v>4233709</v>
      </c>
      <c r="K187" s="36">
        <f t="shared" si="42"/>
        <v>0.11912032959377457</v>
      </c>
      <c r="L187" s="31">
        <v>0</v>
      </c>
      <c r="M187" s="36">
        <f t="shared" si="43"/>
        <v>0</v>
      </c>
      <c r="N187" s="31">
        <f t="shared" si="44"/>
        <v>26107328</v>
      </c>
      <c r="O187" s="36">
        <f t="shared" si="45"/>
        <v>0.73456005506584876</v>
      </c>
      <c r="P187" s="31">
        <v>13995547</v>
      </c>
      <c r="Q187" s="31">
        <v>12975638</v>
      </c>
      <c r="R187" s="31">
        <v>32143638</v>
      </c>
      <c r="S187" s="31">
        <v>18544165</v>
      </c>
      <c r="T187" s="36">
        <f t="shared" si="46"/>
        <v>0.57691556257571097</v>
      </c>
      <c r="U187" s="36">
        <f t="shared" si="47"/>
        <v>-0.69749599640514237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2039650355</v>
      </c>
      <c r="E188" s="31">
        <v>2019994796</v>
      </c>
      <c r="F188" s="31">
        <v>371953225</v>
      </c>
      <c r="G188" s="36">
        <f t="shared" si="40"/>
        <v>0.18236126799291538</v>
      </c>
      <c r="H188" s="31">
        <v>397205636</v>
      </c>
      <c r="I188" s="36">
        <f t="shared" si="41"/>
        <v>0.19474202283067285</v>
      </c>
      <c r="J188" s="31">
        <v>396556542</v>
      </c>
      <c r="K188" s="36">
        <f t="shared" si="42"/>
        <v>0.1963156255576809</v>
      </c>
      <c r="L188" s="31">
        <v>0</v>
      </c>
      <c r="M188" s="36">
        <f t="shared" si="43"/>
        <v>0</v>
      </c>
      <c r="N188" s="31">
        <f t="shared" si="44"/>
        <v>1165715403</v>
      </c>
      <c r="O188" s="36">
        <f t="shared" si="45"/>
        <v>0.57708831988495879</v>
      </c>
      <c r="P188" s="31">
        <v>343429340</v>
      </c>
      <c r="Q188" s="31">
        <v>1871879774</v>
      </c>
      <c r="R188" s="31">
        <v>1872701006</v>
      </c>
      <c r="S188" s="31">
        <v>1011983390</v>
      </c>
      <c r="T188" s="36">
        <f t="shared" si="46"/>
        <v>0.54038705952401245</v>
      </c>
      <c r="U188" s="36">
        <f t="shared" si="47"/>
        <v>0.15469616544701736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14900000</v>
      </c>
      <c r="R189" s="31">
        <v>14900000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2131478361</v>
      </c>
      <c r="E191" s="32">
        <f>SUM(E186:E190)</f>
        <v>2111822802</v>
      </c>
      <c r="F191" s="32">
        <f>SUM(F186:F190)</f>
        <v>383046150</v>
      </c>
      <c r="G191" s="37">
        <f t="shared" si="40"/>
        <v>0.17970914319781828</v>
      </c>
      <c r="H191" s="32">
        <f>SUM(H186:H190)</f>
        <v>428955893</v>
      </c>
      <c r="I191" s="37">
        <f t="shared" si="41"/>
        <v>0.20124806371421566</v>
      </c>
      <c r="J191" s="32">
        <f>SUM(J186:J190)</f>
        <v>413984758</v>
      </c>
      <c r="K191" s="37">
        <f t="shared" si="42"/>
        <v>0.19603195760929187</v>
      </c>
      <c r="L191" s="32">
        <f>SUM(L186:L190)</f>
        <v>0</v>
      </c>
      <c r="M191" s="37">
        <f t="shared" si="43"/>
        <v>0</v>
      </c>
      <c r="N191" s="32">
        <f t="shared" si="44"/>
        <v>1225986801</v>
      </c>
      <c r="O191" s="37">
        <f t="shared" si="45"/>
        <v>0.5805348819223517</v>
      </c>
      <c r="P191" s="32">
        <f>SUM(P186:P190)</f>
        <v>371695212</v>
      </c>
      <c r="Q191" s="32">
        <f>SUM(Q186:Q190)</f>
        <v>1958342085</v>
      </c>
      <c r="R191" s="32">
        <f>SUM(R186:R190)</f>
        <v>1970324847</v>
      </c>
      <c r="S191" s="32">
        <f>SUM(S186:S190)</f>
        <v>1057680724</v>
      </c>
      <c r="T191" s="37">
        <f t="shared" si="46"/>
        <v>0.53680525097697251</v>
      </c>
      <c r="U191" s="37">
        <f t="shared" si="47"/>
        <v>0.11377479352626141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130400000</v>
      </c>
      <c r="E192" s="31">
        <v>130400000</v>
      </c>
      <c r="F192" s="31">
        <v>17835776</v>
      </c>
      <c r="G192" s="36">
        <f t="shared" si="40"/>
        <v>0.13677742331288342</v>
      </c>
      <c r="H192" s="31">
        <v>23532098</v>
      </c>
      <c r="I192" s="36">
        <f t="shared" si="41"/>
        <v>0.18046087423312884</v>
      </c>
      <c r="J192" s="31">
        <v>21880844</v>
      </c>
      <c r="K192" s="36">
        <f t="shared" si="42"/>
        <v>0.16779788343558283</v>
      </c>
      <c r="L192" s="31">
        <v>0</v>
      </c>
      <c r="M192" s="36">
        <f t="shared" si="43"/>
        <v>0</v>
      </c>
      <c r="N192" s="31">
        <f t="shared" si="44"/>
        <v>63248718</v>
      </c>
      <c r="O192" s="36">
        <f t="shared" si="45"/>
        <v>0.48503618098159507</v>
      </c>
      <c r="P192" s="31">
        <v>13343104</v>
      </c>
      <c r="Q192" s="31">
        <v>128799743</v>
      </c>
      <c r="R192" s="31">
        <v>128799743</v>
      </c>
      <c r="S192" s="31">
        <v>49379694</v>
      </c>
      <c r="T192" s="36">
        <f t="shared" si="46"/>
        <v>0.38338348237232117</v>
      </c>
      <c r="U192" s="36">
        <f t="shared" si="47"/>
        <v>0.63986160941262238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279716945</v>
      </c>
      <c r="E193" s="31">
        <v>263681745</v>
      </c>
      <c r="F193" s="31">
        <v>50002914</v>
      </c>
      <c r="G193" s="36">
        <f t="shared" si="40"/>
        <v>0.17876254869006952</v>
      </c>
      <c r="H193" s="31">
        <v>59701419</v>
      </c>
      <c r="I193" s="36">
        <f t="shared" si="41"/>
        <v>0.21343511741843169</v>
      </c>
      <c r="J193" s="31">
        <v>64790783</v>
      </c>
      <c r="K193" s="36">
        <f t="shared" si="42"/>
        <v>0.24571584582011924</v>
      </c>
      <c r="L193" s="31">
        <v>0</v>
      </c>
      <c r="M193" s="36">
        <f t="shared" si="43"/>
        <v>0</v>
      </c>
      <c r="N193" s="31">
        <f t="shared" si="44"/>
        <v>174495116</v>
      </c>
      <c r="O193" s="36">
        <f t="shared" si="45"/>
        <v>0.66176411264268598</v>
      </c>
      <c r="P193" s="31">
        <v>56878259</v>
      </c>
      <c r="Q193" s="31">
        <v>258666845</v>
      </c>
      <c r="R193" s="31">
        <v>248666845</v>
      </c>
      <c r="S193" s="31">
        <v>164313526</v>
      </c>
      <c r="T193" s="36">
        <f t="shared" si="46"/>
        <v>0.66077778080950034</v>
      </c>
      <c r="U193" s="36">
        <f t="shared" si="47"/>
        <v>0.13911332975223445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161890634</v>
      </c>
      <c r="E194" s="31">
        <v>168484522</v>
      </c>
      <c r="F194" s="31">
        <v>38275838</v>
      </c>
      <c r="G194" s="36">
        <f t="shared" si="40"/>
        <v>0.23643021868701805</v>
      </c>
      <c r="H194" s="31">
        <v>45235274</v>
      </c>
      <c r="I194" s="36">
        <f t="shared" si="41"/>
        <v>0.27941872165378018</v>
      </c>
      <c r="J194" s="31">
        <v>43081033</v>
      </c>
      <c r="K194" s="36">
        <f t="shared" si="42"/>
        <v>0.25569727407957393</v>
      </c>
      <c r="L194" s="31">
        <v>0</v>
      </c>
      <c r="M194" s="36">
        <f t="shared" si="43"/>
        <v>0</v>
      </c>
      <c r="N194" s="31">
        <f t="shared" si="44"/>
        <v>126592145</v>
      </c>
      <c r="O194" s="36">
        <f t="shared" si="45"/>
        <v>0.75135771225323589</v>
      </c>
      <c r="P194" s="31">
        <v>37091318</v>
      </c>
      <c r="Q194" s="31">
        <v>134128069</v>
      </c>
      <c r="R194" s="31">
        <v>134128069</v>
      </c>
      <c r="S194" s="31">
        <v>109614106</v>
      </c>
      <c r="T194" s="36">
        <f t="shared" si="46"/>
        <v>0.81723465354593305</v>
      </c>
      <c r="U194" s="36">
        <f t="shared" si="47"/>
        <v>0.16148563391573201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451217116</v>
      </c>
      <c r="E195" s="31">
        <v>451355808</v>
      </c>
      <c r="F195" s="31">
        <v>100597488</v>
      </c>
      <c r="G195" s="36">
        <f t="shared" si="40"/>
        <v>0.22294696817307791</v>
      </c>
      <c r="H195" s="31">
        <v>89543253</v>
      </c>
      <c r="I195" s="36">
        <f t="shared" si="41"/>
        <v>0.19844826320817138</v>
      </c>
      <c r="J195" s="31">
        <v>107345774</v>
      </c>
      <c r="K195" s="36">
        <f t="shared" si="42"/>
        <v>0.2378296060388792</v>
      </c>
      <c r="L195" s="31">
        <v>0</v>
      </c>
      <c r="M195" s="36">
        <f t="shared" si="43"/>
        <v>0</v>
      </c>
      <c r="N195" s="31">
        <f t="shared" si="44"/>
        <v>297486515</v>
      </c>
      <c r="O195" s="36">
        <f t="shared" si="45"/>
        <v>0.65909535166544264</v>
      </c>
      <c r="P195" s="31">
        <v>80994581</v>
      </c>
      <c r="Q195" s="31">
        <v>400371032</v>
      </c>
      <c r="R195" s="31">
        <v>400370632</v>
      </c>
      <c r="S195" s="31">
        <v>230272679</v>
      </c>
      <c r="T195" s="36">
        <f t="shared" si="46"/>
        <v>0.57514877614699766</v>
      </c>
      <c r="U195" s="36">
        <f t="shared" si="47"/>
        <v>0.32534513636165352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312270079</v>
      </c>
      <c r="E196" s="31">
        <v>312270079</v>
      </c>
      <c r="F196" s="31">
        <v>61767377</v>
      </c>
      <c r="G196" s="36">
        <f t="shared" si="40"/>
        <v>0.19780113803346494</v>
      </c>
      <c r="H196" s="31">
        <v>64895762</v>
      </c>
      <c r="I196" s="36">
        <f t="shared" si="41"/>
        <v>0.20781934089817167</v>
      </c>
      <c r="J196" s="31">
        <v>52392399</v>
      </c>
      <c r="K196" s="36">
        <f t="shared" si="42"/>
        <v>0.16777911981762428</v>
      </c>
      <c r="L196" s="31">
        <v>0</v>
      </c>
      <c r="M196" s="36">
        <f t="shared" si="43"/>
        <v>0</v>
      </c>
      <c r="N196" s="31">
        <f t="shared" si="44"/>
        <v>179055538</v>
      </c>
      <c r="O196" s="36">
        <f t="shared" si="45"/>
        <v>0.57339959874926094</v>
      </c>
      <c r="P196" s="31">
        <v>-233473700</v>
      </c>
      <c r="Q196" s="31">
        <v>273759038</v>
      </c>
      <c r="R196" s="31">
        <v>273904038</v>
      </c>
      <c r="S196" s="31">
        <v>-70093553</v>
      </c>
      <c r="T196" s="36">
        <f t="shared" si="46"/>
        <v>-0.2559055116960342</v>
      </c>
      <c r="U196" s="36">
        <f t="shared" si="47"/>
        <v>-1.2244038579077643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1335494774</v>
      </c>
      <c r="E198" s="32">
        <f>SUM(E192:E197)</f>
        <v>1326192154</v>
      </c>
      <c r="F198" s="32">
        <f>SUM(F192:F197)</f>
        <v>268479393</v>
      </c>
      <c r="G198" s="37">
        <f t="shared" si="40"/>
        <v>0.20103365301525319</v>
      </c>
      <c r="H198" s="32">
        <f>SUM(H192:H197)</f>
        <v>282907806</v>
      </c>
      <c r="I198" s="37">
        <f t="shared" si="41"/>
        <v>0.21183744894234982</v>
      </c>
      <c r="J198" s="32">
        <f>SUM(J192:J197)</f>
        <v>289490833</v>
      </c>
      <c r="K198" s="37">
        <f t="shared" si="42"/>
        <v>0.21828724602754662</v>
      </c>
      <c r="L198" s="32">
        <f>SUM(L192:L197)</f>
        <v>0</v>
      </c>
      <c r="M198" s="37">
        <f t="shared" si="43"/>
        <v>0</v>
      </c>
      <c r="N198" s="32">
        <f t="shared" si="44"/>
        <v>840878032</v>
      </c>
      <c r="O198" s="37">
        <f t="shared" si="45"/>
        <v>0.63405444638153097</v>
      </c>
      <c r="P198" s="32">
        <f>SUM(P192:P197)</f>
        <v>-45166438</v>
      </c>
      <c r="Q198" s="32">
        <f>SUM(Q192:Q197)</f>
        <v>1195724727</v>
      </c>
      <c r="R198" s="32">
        <f>SUM(R192:R197)</f>
        <v>1185869327</v>
      </c>
      <c r="S198" s="32">
        <f>SUM(S192:S197)</f>
        <v>483486452</v>
      </c>
      <c r="T198" s="37">
        <f t="shared" si="46"/>
        <v>0.40770634756454915</v>
      </c>
      <c r="U198" s="37">
        <f t="shared" si="47"/>
        <v>-7.4094235857164561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87755482</v>
      </c>
      <c r="E199" s="31">
        <v>94946194</v>
      </c>
      <c r="F199" s="31">
        <v>13568334</v>
      </c>
      <c r="G199" s="36">
        <f t="shared" si="40"/>
        <v>0.1546152296217802</v>
      </c>
      <c r="H199" s="31">
        <v>35001993</v>
      </c>
      <c r="I199" s="36">
        <f t="shared" si="41"/>
        <v>0.39885819326933902</v>
      </c>
      <c r="J199" s="31">
        <v>25564165</v>
      </c>
      <c r="K199" s="36">
        <f t="shared" si="42"/>
        <v>0.26924897063277753</v>
      </c>
      <c r="L199" s="31">
        <v>0</v>
      </c>
      <c r="M199" s="36">
        <f t="shared" si="43"/>
        <v>0</v>
      </c>
      <c r="N199" s="31">
        <f t="shared" si="44"/>
        <v>74134492</v>
      </c>
      <c r="O199" s="36">
        <f t="shared" si="45"/>
        <v>0.78080530537116632</v>
      </c>
      <c r="P199" s="31">
        <v>19621508</v>
      </c>
      <c r="Q199" s="31">
        <v>91654210</v>
      </c>
      <c r="R199" s="31">
        <v>85366902</v>
      </c>
      <c r="S199" s="31">
        <v>51024777</v>
      </c>
      <c r="T199" s="36">
        <f t="shared" si="46"/>
        <v>0.59771147604723907</v>
      </c>
      <c r="U199" s="36">
        <f t="shared" si="47"/>
        <v>0.30286443834999832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154716971</v>
      </c>
      <c r="E200" s="31">
        <v>169324042</v>
      </c>
      <c r="F200" s="31">
        <v>44297400</v>
      </c>
      <c r="G200" s="36">
        <f t="shared" si="40"/>
        <v>0.28631248216461014</v>
      </c>
      <c r="H200" s="31">
        <v>40653948</v>
      </c>
      <c r="I200" s="36">
        <f t="shared" si="41"/>
        <v>0.26276333964681869</v>
      </c>
      <c r="J200" s="31">
        <v>43817586</v>
      </c>
      <c r="K200" s="36">
        <f t="shared" si="42"/>
        <v>0.25877947090348813</v>
      </c>
      <c r="L200" s="31">
        <v>0</v>
      </c>
      <c r="M200" s="36">
        <f t="shared" si="43"/>
        <v>0</v>
      </c>
      <c r="N200" s="31">
        <f t="shared" si="44"/>
        <v>128768934</v>
      </c>
      <c r="O200" s="36">
        <f t="shared" si="45"/>
        <v>0.76048818867671486</v>
      </c>
      <c r="P200" s="31">
        <v>31083448</v>
      </c>
      <c r="Q200" s="31">
        <v>136838108</v>
      </c>
      <c r="R200" s="31">
        <v>136485533</v>
      </c>
      <c r="S200" s="31">
        <v>91692261</v>
      </c>
      <c r="T200" s="36">
        <f t="shared" si="46"/>
        <v>0.67180937777485916</v>
      </c>
      <c r="U200" s="36">
        <f t="shared" si="47"/>
        <v>0.40967585063278689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242472453</v>
      </c>
      <c r="E204" s="32">
        <f>SUM(E199:E203)</f>
        <v>264270236</v>
      </c>
      <c r="F204" s="32">
        <f>SUM(F199:F203)</f>
        <v>57865734</v>
      </c>
      <c r="G204" s="37">
        <f t="shared" si="40"/>
        <v>0.23864869301256256</v>
      </c>
      <c r="H204" s="32">
        <f>SUM(H199:H203)</f>
        <v>75655941</v>
      </c>
      <c r="I204" s="37">
        <f t="shared" si="41"/>
        <v>0.31201870589398456</v>
      </c>
      <c r="J204" s="32">
        <f>SUM(J199:J203)</f>
        <v>69381751</v>
      </c>
      <c r="K204" s="37">
        <f t="shared" si="42"/>
        <v>0.26254092042359245</v>
      </c>
      <c r="L204" s="32">
        <f>SUM(L199:L203)</f>
        <v>0</v>
      </c>
      <c r="M204" s="37">
        <f t="shared" si="43"/>
        <v>0</v>
      </c>
      <c r="N204" s="32">
        <f t="shared" si="44"/>
        <v>202903426</v>
      </c>
      <c r="O204" s="37">
        <f t="shared" si="45"/>
        <v>0.76778765959856332</v>
      </c>
      <c r="P204" s="32">
        <f>SUM(P199:P203)</f>
        <v>50704956</v>
      </c>
      <c r="Q204" s="32">
        <f>SUM(Q199:Q203)</f>
        <v>228492318</v>
      </c>
      <c r="R204" s="32">
        <f>SUM(R199:R203)</f>
        <v>221852435</v>
      </c>
      <c r="S204" s="32">
        <f>SUM(S199:S203)</f>
        <v>142717038</v>
      </c>
      <c r="T204" s="37">
        <f t="shared" si="46"/>
        <v>0.64329714478905764</v>
      </c>
      <c r="U204" s="37">
        <f t="shared" si="47"/>
        <v>0.36834259357211541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5555788510</v>
      </c>
      <c r="E205" s="32">
        <f>SUM(E173:E178,E180:E184,E186:E190,E192:E197,E199:E203)</f>
        <v>5769194250</v>
      </c>
      <c r="F205" s="32">
        <f>SUM(F173:F178,F180:F184,F186:F190,F192:F197,F199:F203)</f>
        <v>1202431266</v>
      </c>
      <c r="G205" s="37">
        <f t="shared" si="40"/>
        <v>0.21642855264121635</v>
      </c>
      <c r="H205" s="32">
        <f>SUM(H173:H178,H180:H184,H186:H190,H192:H197,H199:H203)</f>
        <v>1208207510</v>
      </c>
      <c r="I205" s="37">
        <f t="shared" si="41"/>
        <v>0.21746823296554893</v>
      </c>
      <c r="J205" s="32">
        <f>SUM(J173:J178,J180:J184,J186:J190,J192:J197,J199:J203)</f>
        <v>1264510532</v>
      </c>
      <c r="K205" s="37">
        <f t="shared" si="42"/>
        <v>0.21918321297640481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3675149308</v>
      </c>
      <c r="O205" s="37">
        <f t="shared" si="45"/>
        <v>0.63702991245267915</v>
      </c>
      <c r="P205" s="32">
        <f>SUM(P173:P178,P180:P184,P186:P190,P192:P197,P199:P203)</f>
        <v>771104866</v>
      </c>
      <c r="Q205" s="32">
        <f>SUM(Q173:Q178,Q180:Q184,Q186:Q190,Q192:Q197,Q199:Q203)</f>
        <v>5164614532</v>
      </c>
      <c r="R205" s="32">
        <f>SUM(R173:R178,R180:R184,R186:R190,R192:R197,R199:R203)</f>
        <v>5223149610</v>
      </c>
      <c r="S205" s="32">
        <f>SUM(S173:S178,S180:S184,S186:S190,S192:S197,S199:S203)</f>
        <v>2907739715</v>
      </c>
      <c r="T205" s="37">
        <f t="shared" si="46"/>
        <v>0.55670236009188334</v>
      </c>
      <c r="U205" s="37">
        <f t="shared" si="47"/>
        <v>0.63986843781634239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57025392</v>
      </c>
      <c r="E208" s="31">
        <v>62014842</v>
      </c>
      <c r="F208" s="31">
        <v>12873377</v>
      </c>
      <c r="G208" s="36">
        <f t="shared" ref="G208:G231" si="48">IF(($D208     =0),0,($F208     /$D208     ))</f>
        <v>0.22574815443618521</v>
      </c>
      <c r="H208" s="31">
        <v>18180715</v>
      </c>
      <c r="I208" s="36">
        <f t="shared" ref="I208:I231" si="49">IF(($D208     =0),0,($H208     /$D208     ))</f>
        <v>0.31881788730185318</v>
      </c>
      <c r="J208" s="31">
        <v>22046323</v>
      </c>
      <c r="K208" s="36">
        <f t="shared" ref="K208:K231" si="50">IF(($E208     =0),0,($J208     /$E208     ))</f>
        <v>0.35550075254565672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53100415</v>
      </c>
      <c r="O208" s="36">
        <f t="shared" ref="O208:O231" si="53">IF(($E208     =0),0,($N208     /$E208     ))</f>
        <v>0.85625333045273255</v>
      </c>
      <c r="P208" s="31">
        <v>10063032</v>
      </c>
      <c r="Q208" s="31">
        <v>53079846</v>
      </c>
      <c r="R208" s="31">
        <v>32356299</v>
      </c>
      <c r="S208" s="31">
        <v>35258332</v>
      </c>
      <c r="T208" s="36">
        <f t="shared" ref="T208:T231" si="54">IF(($R208     =0),0,($S208     /$R208     ))</f>
        <v>1.0896898931487806</v>
      </c>
      <c r="U208" s="36">
        <f t="shared" ref="U208:U231" si="55">IF(($P208     =0),0,(($J208     /$P208     )-1))</f>
        <v>1.1908231038120518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360851549</v>
      </c>
      <c r="E209" s="31">
        <v>360851549</v>
      </c>
      <c r="F209" s="31">
        <v>87667033</v>
      </c>
      <c r="G209" s="36">
        <f t="shared" si="48"/>
        <v>0.24294487093915731</v>
      </c>
      <c r="H209" s="31">
        <v>77054011</v>
      </c>
      <c r="I209" s="36">
        <f t="shared" si="49"/>
        <v>0.21353382357241871</v>
      </c>
      <c r="J209" s="31">
        <v>74404900</v>
      </c>
      <c r="K209" s="36">
        <f t="shared" si="50"/>
        <v>0.20619254706316917</v>
      </c>
      <c r="L209" s="31">
        <v>0</v>
      </c>
      <c r="M209" s="36">
        <f t="shared" si="51"/>
        <v>0</v>
      </c>
      <c r="N209" s="31">
        <f t="shared" si="52"/>
        <v>239125944</v>
      </c>
      <c r="O209" s="36">
        <f t="shared" si="53"/>
        <v>0.66267124157474522</v>
      </c>
      <c r="P209" s="31">
        <v>69404396</v>
      </c>
      <c r="Q209" s="31">
        <v>316245384</v>
      </c>
      <c r="R209" s="31">
        <v>328581214</v>
      </c>
      <c r="S209" s="31">
        <v>204467855</v>
      </c>
      <c r="T209" s="36">
        <f t="shared" si="54"/>
        <v>0.62227493930922051</v>
      </c>
      <c r="U209" s="36">
        <f t="shared" si="55"/>
        <v>7.2048807974641749E-2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295638485</v>
      </c>
      <c r="E210" s="31">
        <v>308087313</v>
      </c>
      <c r="F210" s="31">
        <v>49470002</v>
      </c>
      <c r="G210" s="36">
        <f t="shared" si="48"/>
        <v>0.16733275439427311</v>
      </c>
      <c r="H210" s="31">
        <v>48533142</v>
      </c>
      <c r="I210" s="36">
        <f t="shared" si="49"/>
        <v>0.16416381649364764</v>
      </c>
      <c r="J210" s="31">
        <v>55684660</v>
      </c>
      <c r="K210" s="36">
        <f t="shared" si="50"/>
        <v>0.18074311291098183</v>
      </c>
      <c r="L210" s="31">
        <v>0</v>
      </c>
      <c r="M210" s="36">
        <f t="shared" si="51"/>
        <v>0</v>
      </c>
      <c r="N210" s="31">
        <f t="shared" si="52"/>
        <v>153687804</v>
      </c>
      <c r="O210" s="36">
        <f t="shared" si="53"/>
        <v>0.49884496217473256</v>
      </c>
      <c r="P210" s="31">
        <v>41092068</v>
      </c>
      <c r="Q210" s="31">
        <v>227323730</v>
      </c>
      <c r="R210" s="31">
        <v>267783576</v>
      </c>
      <c r="S210" s="31">
        <v>123199776</v>
      </c>
      <c r="T210" s="36">
        <f t="shared" si="54"/>
        <v>0.4600721890426917</v>
      </c>
      <c r="U210" s="36">
        <f t="shared" si="55"/>
        <v>0.35511943570228688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179821369</v>
      </c>
      <c r="E211" s="31">
        <v>168712845</v>
      </c>
      <c r="F211" s="31">
        <v>39220557</v>
      </c>
      <c r="G211" s="36">
        <f t="shared" si="48"/>
        <v>0.21810843293046001</v>
      </c>
      <c r="H211" s="31">
        <v>40165716</v>
      </c>
      <c r="I211" s="36">
        <f t="shared" si="49"/>
        <v>0.22336453238769416</v>
      </c>
      <c r="J211" s="31">
        <v>38539252</v>
      </c>
      <c r="K211" s="36">
        <f t="shared" si="50"/>
        <v>0.22843104803312397</v>
      </c>
      <c r="L211" s="31">
        <v>0</v>
      </c>
      <c r="M211" s="36">
        <f t="shared" si="51"/>
        <v>0</v>
      </c>
      <c r="N211" s="31">
        <f t="shared" si="52"/>
        <v>117925525</v>
      </c>
      <c r="O211" s="36">
        <f t="shared" si="53"/>
        <v>0.69897182398886104</v>
      </c>
      <c r="P211" s="31">
        <v>39946997</v>
      </c>
      <c r="Q211" s="31">
        <v>152296900</v>
      </c>
      <c r="R211" s="31">
        <v>152296900</v>
      </c>
      <c r="S211" s="31">
        <v>90563125</v>
      </c>
      <c r="T211" s="36">
        <f t="shared" si="54"/>
        <v>0.5946485122152847</v>
      </c>
      <c r="U211" s="36">
        <f t="shared" si="55"/>
        <v>-3.5240321068439773E-2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529100310</v>
      </c>
      <c r="E212" s="31">
        <v>458116333</v>
      </c>
      <c r="F212" s="31">
        <v>136454096</v>
      </c>
      <c r="G212" s="36">
        <f t="shared" si="48"/>
        <v>0.25789834823570601</v>
      </c>
      <c r="H212" s="31">
        <v>45640065</v>
      </c>
      <c r="I212" s="36">
        <f t="shared" si="49"/>
        <v>8.6259758570166017E-2</v>
      </c>
      <c r="J212" s="31">
        <v>122364847</v>
      </c>
      <c r="K212" s="36">
        <f t="shared" si="50"/>
        <v>0.2671043099439111</v>
      </c>
      <c r="L212" s="31">
        <v>0</v>
      </c>
      <c r="M212" s="36">
        <f t="shared" si="51"/>
        <v>0</v>
      </c>
      <c r="N212" s="31">
        <f t="shared" si="52"/>
        <v>304459008</v>
      </c>
      <c r="O212" s="36">
        <f t="shared" si="53"/>
        <v>0.66458885236907717</v>
      </c>
      <c r="P212" s="31">
        <v>123570092</v>
      </c>
      <c r="Q212" s="31">
        <v>489122844</v>
      </c>
      <c r="R212" s="31">
        <v>529112330</v>
      </c>
      <c r="S212" s="31">
        <v>358394614</v>
      </c>
      <c r="T212" s="36">
        <f t="shared" si="54"/>
        <v>0.67735071303290173</v>
      </c>
      <c r="U212" s="36">
        <f t="shared" si="55"/>
        <v>-9.7535332416843756E-3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103875166</v>
      </c>
      <c r="E213" s="31">
        <v>84190524</v>
      </c>
      <c r="F213" s="31">
        <v>24809523</v>
      </c>
      <c r="G213" s="36">
        <f t="shared" si="48"/>
        <v>0.23883979160139202</v>
      </c>
      <c r="H213" s="31">
        <v>8438018</v>
      </c>
      <c r="I213" s="36">
        <f t="shared" si="49"/>
        <v>8.1232293770774816E-2</v>
      </c>
      <c r="J213" s="31">
        <v>6583713</v>
      </c>
      <c r="K213" s="36">
        <f t="shared" si="50"/>
        <v>7.8200166565063789E-2</v>
      </c>
      <c r="L213" s="31">
        <v>0</v>
      </c>
      <c r="M213" s="36">
        <f t="shared" si="51"/>
        <v>0</v>
      </c>
      <c r="N213" s="31">
        <f t="shared" si="52"/>
        <v>39831254</v>
      </c>
      <c r="O213" s="36">
        <f t="shared" si="53"/>
        <v>0.47310851753339839</v>
      </c>
      <c r="P213" s="31">
        <v>21524888</v>
      </c>
      <c r="Q213" s="31">
        <v>92153189</v>
      </c>
      <c r="R213" s="31">
        <v>92153189</v>
      </c>
      <c r="S213" s="31">
        <v>63949511</v>
      </c>
      <c r="T213" s="36">
        <f t="shared" si="54"/>
        <v>0.6939478893128701</v>
      </c>
      <c r="U213" s="36">
        <f t="shared" si="55"/>
        <v>-0.69413485449959134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1049898451</v>
      </c>
      <c r="E214" s="31">
        <v>1049773812</v>
      </c>
      <c r="F214" s="31">
        <v>259576029</v>
      </c>
      <c r="G214" s="36">
        <f t="shared" si="48"/>
        <v>0.24723917703922776</v>
      </c>
      <c r="H214" s="31">
        <v>244909283</v>
      </c>
      <c r="I214" s="36">
        <f t="shared" si="49"/>
        <v>0.23326949646104392</v>
      </c>
      <c r="J214" s="31">
        <v>289899034</v>
      </c>
      <c r="K214" s="36">
        <f t="shared" si="50"/>
        <v>0.27615380635919312</v>
      </c>
      <c r="L214" s="31">
        <v>0</v>
      </c>
      <c r="M214" s="36">
        <f t="shared" si="51"/>
        <v>0</v>
      </c>
      <c r="N214" s="31">
        <f t="shared" si="52"/>
        <v>794384346</v>
      </c>
      <c r="O214" s="36">
        <f t="shared" si="53"/>
        <v>0.75671953035917416</v>
      </c>
      <c r="P214" s="31">
        <v>193023364</v>
      </c>
      <c r="Q214" s="31">
        <v>935267911</v>
      </c>
      <c r="R214" s="31">
        <v>935948640</v>
      </c>
      <c r="S214" s="31">
        <v>565065194</v>
      </c>
      <c r="T214" s="36">
        <f t="shared" si="54"/>
        <v>0.603735258379135</v>
      </c>
      <c r="U214" s="36">
        <f t="shared" si="55"/>
        <v>0.50188571990694353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2576210722</v>
      </c>
      <c r="E216" s="32">
        <f>SUM(E208:E215)</f>
        <v>2491747218</v>
      </c>
      <c r="F216" s="32">
        <f>SUM(F208:F215)</f>
        <v>610070617</v>
      </c>
      <c r="G216" s="37">
        <f t="shared" si="48"/>
        <v>0.23680928419022393</v>
      </c>
      <c r="H216" s="32">
        <f>SUM(H208:H215)</f>
        <v>482920950</v>
      </c>
      <c r="I216" s="37">
        <f t="shared" si="49"/>
        <v>0.18745397877433412</v>
      </c>
      <c r="J216" s="32">
        <f>SUM(J208:J215)</f>
        <v>609522729</v>
      </c>
      <c r="K216" s="37">
        <f t="shared" si="50"/>
        <v>0.24461659858468035</v>
      </c>
      <c r="L216" s="32">
        <f>SUM(L208:L215)</f>
        <v>0</v>
      </c>
      <c r="M216" s="37">
        <f t="shared" si="51"/>
        <v>0</v>
      </c>
      <c r="N216" s="32">
        <f t="shared" si="52"/>
        <v>1702514296</v>
      </c>
      <c r="O216" s="37">
        <f t="shared" si="53"/>
        <v>0.68326124082784068</v>
      </c>
      <c r="P216" s="32">
        <f>SUM(P208:P215)</f>
        <v>498624837</v>
      </c>
      <c r="Q216" s="32">
        <f>SUM(Q208:Q215)</f>
        <v>2265489804</v>
      </c>
      <c r="R216" s="32">
        <f>SUM(R208:R215)</f>
        <v>2338232148</v>
      </c>
      <c r="S216" s="32">
        <f>SUM(S208:S215)</f>
        <v>1440898407</v>
      </c>
      <c r="T216" s="37">
        <f t="shared" si="54"/>
        <v>0.61623411012994078</v>
      </c>
      <c r="U216" s="37">
        <f t="shared" si="55"/>
        <v>0.22240747706677122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210546539</v>
      </c>
      <c r="E217" s="31">
        <v>210546539</v>
      </c>
      <c r="F217" s="31">
        <v>38628028</v>
      </c>
      <c r="G217" s="36">
        <f t="shared" si="48"/>
        <v>0.18346550925731436</v>
      </c>
      <c r="H217" s="31">
        <v>50992065</v>
      </c>
      <c r="I217" s="36">
        <f t="shared" si="49"/>
        <v>0.24218904400988514</v>
      </c>
      <c r="J217" s="31">
        <v>28874389</v>
      </c>
      <c r="K217" s="36">
        <f t="shared" si="50"/>
        <v>0.13714017403059758</v>
      </c>
      <c r="L217" s="31">
        <v>0</v>
      </c>
      <c r="M217" s="36">
        <f t="shared" si="51"/>
        <v>0</v>
      </c>
      <c r="N217" s="31">
        <f t="shared" si="52"/>
        <v>118494482</v>
      </c>
      <c r="O217" s="36">
        <f t="shared" si="53"/>
        <v>0.56279472729779711</v>
      </c>
      <c r="P217" s="31">
        <v>39673839</v>
      </c>
      <c r="Q217" s="31">
        <v>314369663</v>
      </c>
      <c r="R217" s="31">
        <v>314369663</v>
      </c>
      <c r="S217" s="31">
        <v>119957489</v>
      </c>
      <c r="T217" s="36">
        <f t="shared" si="54"/>
        <v>0.38158099561916065</v>
      </c>
      <c r="U217" s="36">
        <f t="shared" si="55"/>
        <v>-0.27220582308659369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2265024041</v>
      </c>
      <c r="E218" s="31">
        <v>2487735929</v>
      </c>
      <c r="F218" s="31">
        <v>499664306</v>
      </c>
      <c r="G218" s="36">
        <f t="shared" si="48"/>
        <v>0.22060000112819994</v>
      </c>
      <c r="H218" s="31">
        <v>400117440</v>
      </c>
      <c r="I218" s="36">
        <f t="shared" si="49"/>
        <v>0.17665041640059131</v>
      </c>
      <c r="J218" s="31">
        <v>544587548</v>
      </c>
      <c r="K218" s="36">
        <f t="shared" si="50"/>
        <v>0.21890890494109191</v>
      </c>
      <c r="L218" s="31">
        <v>0</v>
      </c>
      <c r="M218" s="36">
        <f t="shared" si="51"/>
        <v>0</v>
      </c>
      <c r="N218" s="31">
        <f t="shared" si="52"/>
        <v>1444369294</v>
      </c>
      <c r="O218" s="36">
        <f t="shared" si="53"/>
        <v>0.5805959053622689</v>
      </c>
      <c r="P218" s="31">
        <v>348922021</v>
      </c>
      <c r="Q218" s="31">
        <v>2167756671</v>
      </c>
      <c r="R218" s="31">
        <v>2027989764</v>
      </c>
      <c r="S218" s="31">
        <v>1121201858</v>
      </c>
      <c r="T218" s="36">
        <f t="shared" si="54"/>
        <v>0.5528636672152355</v>
      </c>
      <c r="U218" s="36">
        <f t="shared" si="55"/>
        <v>0.56077150544763121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903883499</v>
      </c>
      <c r="E219" s="31">
        <v>964428181</v>
      </c>
      <c r="F219" s="31">
        <v>280726369</v>
      </c>
      <c r="G219" s="36">
        <f t="shared" si="48"/>
        <v>0.31057804386359311</v>
      </c>
      <c r="H219" s="31">
        <v>232004002</v>
      </c>
      <c r="I219" s="36">
        <f t="shared" si="49"/>
        <v>0.2566746735134281</v>
      </c>
      <c r="J219" s="31">
        <v>217131990</v>
      </c>
      <c r="K219" s="36">
        <f t="shared" si="50"/>
        <v>0.22514065254175727</v>
      </c>
      <c r="L219" s="31">
        <v>0</v>
      </c>
      <c r="M219" s="36">
        <f t="shared" si="51"/>
        <v>0</v>
      </c>
      <c r="N219" s="31">
        <f t="shared" si="52"/>
        <v>729862361</v>
      </c>
      <c r="O219" s="36">
        <f t="shared" si="53"/>
        <v>0.75678249078455739</v>
      </c>
      <c r="P219" s="31">
        <v>193781993</v>
      </c>
      <c r="Q219" s="31">
        <v>943028908</v>
      </c>
      <c r="R219" s="31">
        <v>902041280</v>
      </c>
      <c r="S219" s="31">
        <v>611159992</v>
      </c>
      <c r="T219" s="36">
        <f t="shared" si="54"/>
        <v>0.67752995960450946</v>
      </c>
      <c r="U219" s="36">
        <f t="shared" si="55"/>
        <v>0.12049621659118759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79571592</v>
      </c>
      <c r="E220" s="31">
        <v>109912427</v>
      </c>
      <c r="F220" s="31">
        <v>15905851</v>
      </c>
      <c r="G220" s="36">
        <f t="shared" si="48"/>
        <v>0.19989358765123111</v>
      </c>
      <c r="H220" s="31">
        <v>30134141</v>
      </c>
      <c r="I220" s="36">
        <f t="shared" si="49"/>
        <v>0.37870476438375145</v>
      </c>
      <c r="J220" s="31">
        <v>10374707</v>
      </c>
      <c r="K220" s="36">
        <f t="shared" si="50"/>
        <v>9.4390664305865984E-2</v>
      </c>
      <c r="L220" s="31">
        <v>0</v>
      </c>
      <c r="M220" s="36">
        <f t="shared" si="51"/>
        <v>0</v>
      </c>
      <c r="N220" s="31">
        <f t="shared" si="52"/>
        <v>56414699</v>
      </c>
      <c r="O220" s="36">
        <f t="shared" si="53"/>
        <v>0.51326952319959229</v>
      </c>
      <c r="P220" s="31">
        <v>10698441</v>
      </c>
      <c r="Q220" s="31">
        <v>90569549</v>
      </c>
      <c r="R220" s="31">
        <v>71101791</v>
      </c>
      <c r="S220" s="31">
        <v>34260228</v>
      </c>
      <c r="T220" s="36">
        <f t="shared" si="54"/>
        <v>0.48184760915516178</v>
      </c>
      <c r="U220" s="36">
        <f t="shared" si="55"/>
        <v>-3.0259922917741044E-2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3587000</v>
      </c>
      <c r="E221" s="31">
        <v>3587000</v>
      </c>
      <c r="F221" s="31">
        <v>1009917</v>
      </c>
      <c r="G221" s="36">
        <f t="shared" si="48"/>
        <v>0.28154920546417617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1009917</v>
      </c>
      <c r="O221" s="36">
        <f t="shared" si="53"/>
        <v>0.28154920546417617</v>
      </c>
      <c r="P221" s="31">
        <v>14930100</v>
      </c>
      <c r="Q221" s="31">
        <v>5000000</v>
      </c>
      <c r="R221" s="31">
        <v>30200000</v>
      </c>
      <c r="S221" s="31">
        <v>18074653</v>
      </c>
      <c r="T221" s="36">
        <f t="shared" si="54"/>
        <v>0.59849844370860927</v>
      </c>
      <c r="U221" s="36">
        <f t="shared" si="55"/>
        <v>-1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3462612671</v>
      </c>
      <c r="E224" s="32">
        <f>SUM(E217:E223)</f>
        <v>3776210076</v>
      </c>
      <c r="F224" s="32">
        <f>SUM(F217:F223)</f>
        <v>835934471</v>
      </c>
      <c r="G224" s="37">
        <f t="shared" si="48"/>
        <v>0.24141726217347398</v>
      </c>
      <c r="H224" s="32">
        <f>SUM(H217:H223)</f>
        <v>713247648</v>
      </c>
      <c r="I224" s="37">
        <f t="shared" si="49"/>
        <v>0.20598539766621216</v>
      </c>
      <c r="J224" s="32">
        <f>SUM(J217:J223)</f>
        <v>800968634</v>
      </c>
      <c r="K224" s="37">
        <f t="shared" si="50"/>
        <v>0.21210913002182244</v>
      </c>
      <c r="L224" s="32">
        <f>SUM(L217:L223)</f>
        <v>0</v>
      </c>
      <c r="M224" s="37">
        <f t="shared" si="51"/>
        <v>0</v>
      </c>
      <c r="N224" s="32">
        <f t="shared" si="52"/>
        <v>2350150753</v>
      </c>
      <c r="O224" s="37">
        <f t="shared" si="53"/>
        <v>0.62235699436759828</v>
      </c>
      <c r="P224" s="32">
        <f>SUM(P217:P223)</f>
        <v>608006394</v>
      </c>
      <c r="Q224" s="32">
        <f>SUM(Q217:Q223)</f>
        <v>3520724791</v>
      </c>
      <c r="R224" s="32">
        <f>SUM(R217:R223)</f>
        <v>3345702498</v>
      </c>
      <c r="S224" s="32">
        <f>SUM(S217:S223)</f>
        <v>1904654220</v>
      </c>
      <c r="T224" s="37">
        <f t="shared" si="54"/>
        <v>0.56928379649373118</v>
      </c>
      <c r="U224" s="37">
        <f t="shared" si="55"/>
        <v>0.31736876767121625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254930413</v>
      </c>
      <c r="E225" s="31">
        <v>287174137</v>
      </c>
      <c r="F225" s="31">
        <v>79706810</v>
      </c>
      <c r="G225" s="36">
        <f t="shared" si="48"/>
        <v>0.31266104762478847</v>
      </c>
      <c r="H225" s="31">
        <v>78556989</v>
      </c>
      <c r="I225" s="36">
        <f t="shared" si="49"/>
        <v>0.30815071483840573</v>
      </c>
      <c r="J225" s="31">
        <v>74288594</v>
      </c>
      <c r="K225" s="36">
        <f t="shared" si="50"/>
        <v>0.25868831635071649</v>
      </c>
      <c r="L225" s="31">
        <v>0</v>
      </c>
      <c r="M225" s="36">
        <f t="shared" si="51"/>
        <v>0</v>
      </c>
      <c r="N225" s="31">
        <f t="shared" si="52"/>
        <v>232552393</v>
      </c>
      <c r="O225" s="36">
        <f t="shared" si="53"/>
        <v>0.80979574076338223</v>
      </c>
      <c r="P225" s="31">
        <v>49107569</v>
      </c>
      <c r="Q225" s="31">
        <v>225958248</v>
      </c>
      <c r="R225" s="31">
        <v>225958248</v>
      </c>
      <c r="S225" s="31">
        <v>155509336</v>
      </c>
      <c r="T225" s="36">
        <f t="shared" si="54"/>
        <v>0.688221551443433</v>
      </c>
      <c r="U225" s="36">
        <f t="shared" si="55"/>
        <v>0.51277278661462544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323417213</v>
      </c>
      <c r="E226" s="31">
        <v>328424868</v>
      </c>
      <c r="F226" s="31">
        <v>100735888</v>
      </c>
      <c r="G226" s="36">
        <f t="shared" si="48"/>
        <v>0.31147348981700612</v>
      </c>
      <c r="H226" s="31">
        <v>92393707</v>
      </c>
      <c r="I226" s="36">
        <f t="shared" si="49"/>
        <v>0.28567962151105419</v>
      </c>
      <c r="J226" s="31">
        <v>89384157</v>
      </c>
      <c r="K226" s="36">
        <f t="shared" si="50"/>
        <v>0.27216013678964163</v>
      </c>
      <c r="L226" s="31">
        <v>0</v>
      </c>
      <c r="M226" s="36">
        <f t="shared" si="51"/>
        <v>0</v>
      </c>
      <c r="N226" s="31">
        <f t="shared" si="52"/>
        <v>282513752</v>
      </c>
      <c r="O226" s="36">
        <f t="shared" si="53"/>
        <v>0.86020816182530979</v>
      </c>
      <c r="P226" s="31">
        <v>91251450</v>
      </c>
      <c r="Q226" s="31">
        <v>299333235</v>
      </c>
      <c r="R226" s="31">
        <v>297733953</v>
      </c>
      <c r="S226" s="31">
        <v>251516187</v>
      </c>
      <c r="T226" s="36">
        <f t="shared" si="54"/>
        <v>0.8447682384413846</v>
      </c>
      <c r="U226" s="36">
        <f t="shared" si="55"/>
        <v>-2.046315976348867E-2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5000000</v>
      </c>
      <c r="E227" s="31">
        <v>5000000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1893838247</v>
      </c>
      <c r="E228" s="31">
        <v>2382440265</v>
      </c>
      <c r="F228" s="31">
        <v>446714610</v>
      </c>
      <c r="G228" s="36">
        <f t="shared" si="48"/>
        <v>0.23587791127760449</v>
      </c>
      <c r="H228" s="31">
        <v>390604916</v>
      </c>
      <c r="I228" s="36">
        <f t="shared" si="49"/>
        <v>0.20625041057162682</v>
      </c>
      <c r="J228" s="31">
        <v>638059869</v>
      </c>
      <c r="K228" s="36">
        <f t="shared" si="50"/>
        <v>0.26781778262129902</v>
      </c>
      <c r="L228" s="31">
        <v>0</v>
      </c>
      <c r="M228" s="36">
        <f t="shared" si="51"/>
        <v>0</v>
      </c>
      <c r="N228" s="31">
        <f t="shared" si="52"/>
        <v>1475379395</v>
      </c>
      <c r="O228" s="36">
        <f t="shared" si="53"/>
        <v>0.6192723556072034</v>
      </c>
      <c r="P228" s="31">
        <v>436221632</v>
      </c>
      <c r="Q228" s="31">
        <v>1747265061</v>
      </c>
      <c r="R228" s="31">
        <v>1760575069</v>
      </c>
      <c r="S228" s="31">
        <v>1318197006</v>
      </c>
      <c r="T228" s="36">
        <f t="shared" si="54"/>
        <v>0.74873092843960976</v>
      </c>
      <c r="U228" s="36">
        <f t="shared" si="55"/>
        <v>0.46269653358226859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2477185873</v>
      </c>
      <c r="E230" s="32">
        <f>SUM(E225:E229)</f>
        <v>3003039270</v>
      </c>
      <c r="F230" s="32">
        <f>SUM(F225:F229)</f>
        <v>627157308</v>
      </c>
      <c r="G230" s="37">
        <f t="shared" si="48"/>
        <v>0.25317329427544333</v>
      </c>
      <c r="H230" s="32">
        <f>SUM(H225:H229)</f>
        <v>561555612</v>
      </c>
      <c r="I230" s="37">
        <f t="shared" si="49"/>
        <v>0.22669094722388641</v>
      </c>
      <c r="J230" s="32">
        <f>SUM(J225:J229)</f>
        <v>801732620</v>
      </c>
      <c r="K230" s="37">
        <f t="shared" si="50"/>
        <v>0.26697373824219089</v>
      </c>
      <c r="L230" s="32">
        <f>SUM(L225:L229)</f>
        <v>0</v>
      </c>
      <c r="M230" s="37">
        <f t="shared" si="51"/>
        <v>0</v>
      </c>
      <c r="N230" s="32">
        <f t="shared" si="52"/>
        <v>1990445540</v>
      </c>
      <c r="O230" s="37">
        <f t="shared" si="53"/>
        <v>0.66281036011893379</v>
      </c>
      <c r="P230" s="32">
        <f>SUM(P225:P229)</f>
        <v>576580651</v>
      </c>
      <c r="Q230" s="32">
        <f>SUM(Q225:Q229)</f>
        <v>2272556544</v>
      </c>
      <c r="R230" s="32">
        <f>SUM(R225:R229)</f>
        <v>2284267270</v>
      </c>
      <c r="S230" s="32">
        <f>SUM(S225:S229)</f>
        <v>1725222529</v>
      </c>
      <c r="T230" s="37">
        <f t="shared" si="54"/>
        <v>0.75526299030673416</v>
      </c>
      <c r="U230" s="37">
        <f t="shared" si="55"/>
        <v>0.39049518676963024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8516009266</v>
      </c>
      <c r="E231" s="32">
        <f>SUM(E208:E215,E217:E223,E225:E229)</f>
        <v>9270996564</v>
      </c>
      <c r="F231" s="32">
        <f>SUM(F208:F215,F217:F223,F225:F229)</f>
        <v>2073162396</v>
      </c>
      <c r="G231" s="37">
        <f t="shared" si="48"/>
        <v>0.24344294742339703</v>
      </c>
      <c r="H231" s="32">
        <f>SUM(H208:H215,H217:H223,H225:H229)</f>
        <v>1757724210</v>
      </c>
      <c r="I231" s="37">
        <f t="shared" si="49"/>
        <v>0.20640233648144082</v>
      </c>
      <c r="J231" s="32">
        <f>SUM(J208:J215,J217:J223,J225:J229)</f>
        <v>2212223983</v>
      </c>
      <c r="K231" s="37">
        <f t="shared" si="50"/>
        <v>0.23861771145404559</v>
      </c>
      <c r="L231" s="32">
        <f>SUM(L208:L215,L217:L223,L225:L229)</f>
        <v>0</v>
      </c>
      <c r="M231" s="37">
        <f t="shared" si="51"/>
        <v>0</v>
      </c>
      <c r="N231" s="32">
        <f t="shared" si="52"/>
        <v>6043110589</v>
      </c>
      <c r="O231" s="37">
        <f t="shared" si="53"/>
        <v>0.65182966548233534</v>
      </c>
      <c r="P231" s="32">
        <f>SUM(P208:P215,P217:P223,P225:P229)</f>
        <v>1683211882</v>
      </c>
      <c r="Q231" s="32">
        <f>SUM(Q208:Q215,Q217:Q223,Q225:Q229)</f>
        <v>8058771139</v>
      </c>
      <c r="R231" s="32">
        <f>SUM(R208:R215,R217:R223,R225:R229)</f>
        <v>7968201916</v>
      </c>
      <c r="S231" s="32">
        <f>SUM(S208:S215,S217:S223,S225:S229)</f>
        <v>5070775156</v>
      </c>
      <c r="T231" s="37">
        <f t="shared" si="54"/>
        <v>0.63637633803154248</v>
      </c>
      <c r="U231" s="37">
        <f t="shared" si="55"/>
        <v>0.31428729006560086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770445677</v>
      </c>
      <c r="E235" s="31">
        <v>743476943</v>
      </c>
      <c r="F235" s="31">
        <v>183253432</v>
      </c>
      <c r="G235" s="36">
        <f t="shared" si="56"/>
        <v>0.23785380004150508</v>
      </c>
      <c r="H235" s="31">
        <v>180478610</v>
      </c>
      <c r="I235" s="36">
        <f t="shared" si="57"/>
        <v>0.23425221970581581</v>
      </c>
      <c r="J235" s="31">
        <v>170934564</v>
      </c>
      <c r="K235" s="36">
        <f t="shared" si="58"/>
        <v>0.22991239420319184</v>
      </c>
      <c r="L235" s="31">
        <v>0</v>
      </c>
      <c r="M235" s="36">
        <f t="shared" si="59"/>
        <v>0</v>
      </c>
      <c r="N235" s="31">
        <f t="shared" si="60"/>
        <v>534666606</v>
      </c>
      <c r="O235" s="36">
        <f t="shared" si="61"/>
        <v>0.71914349333090211</v>
      </c>
      <c r="P235" s="31">
        <v>166664861</v>
      </c>
      <c r="Q235" s="31">
        <v>669767540</v>
      </c>
      <c r="R235" s="31">
        <v>689567540</v>
      </c>
      <c r="S235" s="31">
        <v>512296769</v>
      </c>
      <c r="T235" s="36">
        <f t="shared" si="62"/>
        <v>0.74292471626492163</v>
      </c>
      <c r="U235" s="36">
        <f t="shared" si="63"/>
        <v>2.5618495550780773E-2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4054088888</v>
      </c>
      <c r="E236" s="31">
        <v>3234088888</v>
      </c>
      <c r="F236" s="31">
        <v>707526266</v>
      </c>
      <c r="G236" s="36">
        <f t="shared" si="56"/>
        <v>0.17452164605819565</v>
      </c>
      <c r="H236" s="31">
        <v>529666746</v>
      </c>
      <c r="I236" s="36">
        <f t="shared" si="57"/>
        <v>0.13065000808635452</v>
      </c>
      <c r="J236" s="31">
        <v>531625129</v>
      </c>
      <c r="K236" s="36">
        <f t="shared" si="58"/>
        <v>0.16438173080912549</v>
      </c>
      <c r="L236" s="31">
        <v>0</v>
      </c>
      <c r="M236" s="36">
        <f t="shared" si="59"/>
        <v>0</v>
      </c>
      <c r="N236" s="31">
        <f t="shared" si="60"/>
        <v>1768818141</v>
      </c>
      <c r="O236" s="36">
        <f t="shared" si="61"/>
        <v>0.546929352363552</v>
      </c>
      <c r="P236" s="31">
        <v>365154177</v>
      </c>
      <c r="Q236" s="31">
        <v>4316567317</v>
      </c>
      <c r="R236" s="31">
        <v>4087629606</v>
      </c>
      <c r="S236" s="31">
        <v>1404074197</v>
      </c>
      <c r="T236" s="36">
        <f t="shared" si="62"/>
        <v>0.3434934992493055</v>
      </c>
      <c r="U236" s="36">
        <f t="shared" si="63"/>
        <v>0.45589222987308187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77509700</v>
      </c>
      <c r="E237" s="31">
        <v>77509700</v>
      </c>
      <c r="F237" s="31">
        <v>1730555</v>
      </c>
      <c r="G237" s="36">
        <f t="shared" si="56"/>
        <v>2.2326947465930072E-2</v>
      </c>
      <c r="H237" s="31">
        <v>10299973</v>
      </c>
      <c r="I237" s="36">
        <f t="shared" si="57"/>
        <v>0.13288624520543879</v>
      </c>
      <c r="J237" s="31">
        <v>17271462</v>
      </c>
      <c r="K237" s="36">
        <f t="shared" si="58"/>
        <v>0.22282968454270885</v>
      </c>
      <c r="L237" s="31">
        <v>0</v>
      </c>
      <c r="M237" s="36">
        <f t="shared" si="59"/>
        <v>0</v>
      </c>
      <c r="N237" s="31">
        <f t="shared" si="60"/>
        <v>29301990</v>
      </c>
      <c r="O237" s="36">
        <f t="shared" si="61"/>
        <v>0.3780428772140777</v>
      </c>
      <c r="P237" s="31">
        <v>21536228</v>
      </c>
      <c r="Q237" s="31">
        <v>64130590</v>
      </c>
      <c r="R237" s="31">
        <v>64130590</v>
      </c>
      <c r="S237" s="31">
        <v>35878893</v>
      </c>
      <c r="T237" s="36">
        <f t="shared" si="62"/>
        <v>0.55946612997011258</v>
      </c>
      <c r="U237" s="36">
        <f t="shared" si="63"/>
        <v>-0.19802752831182879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4000000</v>
      </c>
      <c r="R238" s="31">
        <v>4000000</v>
      </c>
      <c r="S238" s="31">
        <v>1495000</v>
      </c>
      <c r="T238" s="36">
        <f t="shared" si="62"/>
        <v>0.37375000000000003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4902044265</v>
      </c>
      <c r="E240" s="32">
        <f>SUM(E234:E239)</f>
        <v>4055075531</v>
      </c>
      <c r="F240" s="32">
        <f>SUM(F234:F239)</f>
        <v>892510253</v>
      </c>
      <c r="G240" s="37">
        <f t="shared" si="56"/>
        <v>0.18206899096615969</v>
      </c>
      <c r="H240" s="32">
        <f>SUM(H234:H239)</f>
        <v>720445329</v>
      </c>
      <c r="I240" s="37">
        <f t="shared" si="57"/>
        <v>0.14696834423627955</v>
      </c>
      <c r="J240" s="32">
        <f>SUM(J234:J239)</f>
        <v>719831155</v>
      </c>
      <c r="K240" s="37">
        <f t="shared" si="58"/>
        <v>0.17751362446817023</v>
      </c>
      <c r="L240" s="32">
        <f>SUM(L234:L239)</f>
        <v>0</v>
      </c>
      <c r="M240" s="37">
        <f t="shared" si="59"/>
        <v>0</v>
      </c>
      <c r="N240" s="32">
        <f t="shared" si="60"/>
        <v>2332786737</v>
      </c>
      <c r="O240" s="37">
        <f t="shared" si="61"/>
        <v>0.57527577949324271</v>
      </c>
      <c r="P240" s="32">
        <f>SUM(P234:P239)</f>
        <v>553355266</v>
      </c>
      <c r="Q240" s="32">
        <f>SUM(Q234:Q239)</f>
        <v>5054465447</v>
      </c>
      <c r="R240" s="32">
        <f>SUM(R234:R239)</f>
        <v>4845327736</v>
      </c>
      <c r="S240" s="32">
        <f>SUM(S234:S239)</f>
        <v>1953744859</v>
      </c>
      <c r="T240" s="37">
        <f t="shared" si="62"/>
        <v>0.40322243725310719</v>
      </c>
      <c r="U240" s="37">
        <f t="shared" si="63"/>
        <v>0.30084811553957458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59862115</v>
      </c>
      <c r="E242" s="31">
        <v>108459275</v>
      </c>
      <c r="F242" s="31">
        <v>21277349</v>
      </c>
      <c r="G242" s="36">
        <f t="shared" si="56"/>
        <v>0.35543931249338584</v>
      </c>
      <c r="H242" s="31">
        <v>31346675</v>
      </c>
      <c r="I242" s="36">
        <f t="shared" si="57"/>
        <v>0.52364797000573737</v>
      </c>
      <c r="J242" s="31">
        <v>12263031</v>
      </c>
      <c r="K242" s="36">
        <f t="shared" si="58"/>
        <v>0.11306576592919323</v>
      </c>
      <c r="L242" s="31">
        <v>0</v>
      </c>
      <c r="M242" s="36">
        <f t="shared" si="59"/>
        <v>0</v>
      </c>
      <c r="N242" s="31">
        <f t="shared" si="60"/>
        <v>64887055</v>
      </c>
      <c r="O242" s="36">
        <f t="shared" si="61"/>
        <v>0.59826192826754554</v>
      </c>
      <c r="P242" s="31">
        <v>17003904</v>
      </c>
      <c r="Q242" s="31">
        <v>124280000</v>
      </c>
      <c r="R242" s="31">
        <v>34163000</v>
      </c>
      <c r="S242" s="31">
        <v>33503528</v>
      </c>
      <c r="T242" s="36">
        <f t="shared" si="62"/>
        <v>0.98069630887217163</v>
      </c>
      <c r="U242" s="36">
        <f t="shared" si="63"/>
        <v>-0.27881085426029217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5000004</v>
      </c>
      <c r="E243" s="31">
        <v>5000004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4292000</v>
      </c>
      <c r="R243" s="31">
        <v>4292000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135913798</v>
      </c>
      <c r="E244" s="31">
        <v>135913798</v>
      </c>
      <c r="F244" s="31">
        <v>15674991</v>
      </c>
      <c r="G244" s="36">
        <f t="shared" si="56"/>
        <v>0.1153303875740416</v>
      </c>
      <c r="H244" s="31">
        <v>34643659</v>
      </c>
      <c r="I244" s="36">
        <f t="shared" si="57"/>
        <v>0.25489434854877646</v>
      </c>
      <c r="J244" s="31">
        <v>31136350</v>
      </c>
      <c r="K244" s="36">
        <f t="shared" si="58"/>
        <v>0.22908895533917756</v>
      </c>
      <c r="L244" s="31">
        <v>0</v>
      </c>
      <c r="M244" s="36">
        <f t="shared" si="59"/>
        <v>0</v>
      </c>
      <c r="N244" s="31">
        <f t="shared" si="60"/>
        <v>81455000</v>
      </c>
      <c r="O244" s="36">
        <f t="shared" si="61"/>
        <v>0.59931369146199565</v>
      </c>
      <c r="P244" s="31">
        <v>14519084</v>
      </c>
      <c r="Q244" s="31">
        <v>224795000</v>
      </c>
      <c r="R244" s="31">
        <v>224795000</v>
      </c>
      <c r="S244" s="31">
        <v>28920188</v>
      </c>
      <c r="T244" s="36">
        <f t="shared" si="62"/>
        <v>0.12865138459485309</v>
      </c>
      <c r="U244" s="36">
        <f t="shared" si="63"/>
        <v>1.1445120091598064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128171902</v>
      </c>
      <c r="E245" s="31">
        <v>138171902</v>
      </c>
      <c r="F245" s="31">
        <v>8637220</v>
      </c>
      <c r="G245" s="36">
        <f t="shared" si="56"/>
        <v>6.7387780513704171E-2</v>
      </c>
      <c r="H245" s="31">
        <v>15807205</v>
      </c>
      <c r="I245" s="36">
        <f t="shared" si="57"/>
        <v>0.12332816126891837</v>
      </c>
      <c r="J245" s="31">
        <v>18770886</v>
      </c>
      <c r="K245" s="36">
        <f t="shared" si="58"/>
        <v>0.13585168712521595</v>
      </c>
      <c r="L245" s="31">
        <v>0</v>
      </c>
      <c r="M245" s="36">
        <f t="shared" si="59"/>
        <v>0</v>
      </c>
      <c r="N245" s="31">
        <f t="shared" si="60"/>
        <v>43215311</v>
      </c>
      <c r="O245" s="36">
        <f t="shared" si="61"/>
        <v>0.31276482681696022</v>
      </c>
      <c r="P245" s="31">
        <v>28183769</v>
      </c>
      <c r="Q245" s="31">
        <v>96223980</v>
      </c>
      <c r="R245" s="31">
        <v>145491144</v>
      </c>
      <c r="S245" s="31">
        <v>64719825</v>
      </c>
      <c r="T245" s="36">
        <f t="shared" si="62"/>
        <v>0.44483686924614463</v>
      </c>
      <c r="U245" s="36">
        <f t="shared" si="63"/>
        <v>-0.333982406682371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328947819</v>
      </c>
      <c r="E247" s="32">
        <f>SUM(E241:E246)</f>
        <v>387544979</v>
      </c>
      <c r="F247" s="32">
        <f>SUM(F241:F246)</f>
        <v>45589560</v>
      </c>
      <c r="G247" s="37">
        <f t="shared" si="56"/>
        <v>0.13859207256212269</v>
      </c>
      <c r="H247" s="32">
        <f>SUM(H241:H246)</f>
        <v>81797539</v>
      </c>
      <c r="I247" s="37">
        <f t="shared" si="57"/>
        <v>0.24866417794975562</v>
      </c>
      <c r="J247" s="32">
        <f>SUM(J241:J246)</f>
        <v>62170267</v>
      </c>
      <c r="K247" s="37">
        <f t="shared" si="58"/>
        <v>0.16042077789375772</v>
      </c>
      <c r="L247" s="32">
        <f>SUM(L241:L246)</f>
        <v>0</v>
      </c>
      <c r="M247" s="37">
        <f t="shared" si="59"/>
        <v>0</v>
      </c>
      <c r="N247" s="32">
        <f t="shared" si="60"/>
        <v>189557366</v>
      </c>
      <c r="O247" s="37">
        <f t="shared" si="61"/>
        <v>0.48912352442063245</v>
      </c>
      <c r="P247" s="32">
        <f>SUM(P241:P246)</f>
        <v>59706757</v>
      </c>
      <c r="Q247" s="32">
        <f>SUM(Q241:Q246)</f>
        <v>449590980</v>
      </c>
      <c r="R247" s="32">
        <f>SUM(R241:R246)</f>
        <v>408741144</v>
      </c>
      <c r="S247" s="32">
        <f>SUM(S241:S246)</f>
        <v>127143541</v>
      </c>
      <c r="T247" s="37">
        <f t="shared" si="62"/>
        <v>0.31106127402726064</v>
      </c>
      <c r="U247" s="37">
        <f t="shared" si="63"/>
        <v>4.1260154189918463E-2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430421595</v>
      </c>
      <c r="E248" s="31">
        <v>437969880</v>
      </c>
      <c r="F248" s="31">
        <v>43595232</v>
      </c>
      <c r="G248" s="36">
        <f t="shared" si="56"/>
        <v>0.10128495527739495</v>
      </c>
      <c r="H248" s="31">
        <v>44734036</v>
      </c>
      <c r="I248" s="36">
        <f t="shared" si="57"/>
        <v>0.10393074260133253</v>
      </c>
      <c r="J248" s="31">
        <v>46066342</v>
      </c>
      <c r="K248" s="36">
        <f t="shared" si="58"/>
        <v>0.10518152983488271</v>
      </c>
      <c r="L248" s="31">
        <v>0</v>
      </c>
      <c r="M248" s="36">
        <f t="shared" si="59"/>
        <v>0</v>
      </c>
      <c r="N248" s="31">
        <f t="shared" si="60"/>
        <v>134395610</v>
      </c>
      <c r="O248" s="36">
        <f t="shared" si="61"/>
        <v>0.30686039414399913</v>
      </c>
      <c r="P248" s="31">
        <v>42153547</v>
      </c>
      <c r="Q248" s="31">
        <v>169908397</v>
      </c>
      <c r="R248" s="31">
        <v>169908397</v>
      </c>
      <c r="S248" s="31">
        <v>109222139</v>
      </c>
      <c r="T248" s="36">
        <f t="shared" si="62"/>
        <v>0.64282955362117855</v>
      </c>
      <c r="U248" s="36">
        <f t="shared" si="63"/>
        <v>9.2822437931498358E-2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47155637</v>
      </c>
      <c r="E249" s="31">
        <v>47164160</v>
      </c>
      <c r="F249" s="31">
        <v>5872098</v>
      </c>
      <c r="G249" s="36">
        <f t="shared" si="56"/>
        <v>0.12452589708415984</v>
      </c>
      <c r="H249" s="31">
        <v>9890235</v>
      </c>
      <c r="I249" s="36">
        <f t="shared" si="57"/>
        <v>0.20973600674718909</v>
      </c>
      <c r="J249" s="31">
        <v>3514258</v>
      </c>
      <c r="K249" s="36">
        <f t="shared" si="58"/>
        <v>7.4511196637446736E-2</v>
      </c>
      <c r="L249" s="31">
        <v>0</v>
      </c>
      <c r="M249" s="36">
        <f t="shared" si="59"/>
        <v>0</v>
      </c>
      <c r="N249" s="31">
        <f t="shared" si="60"/>
        <v>19276591</v>
      </c>
      <c r="O249" s="36">
        <f t="shared" si="61"/>
        <v>0.40871269625071238</v>
      </c>
      <c r="P249" s="31">
        <v>6645956</v>
      </c>
      <c r="Q249" s="31">
        <v>37282644</v>
      </c>
      <c r="R249" s="31">
        <v>37282644</v>
      </c>
      <c r="S249" s="31">
        <v>19945282</v>
      </c>
      <c r="T249" s="36">
        <f t="shared" si="62"/>
        <v>0.53497498728899162</v>
      </c>
      <c r="U249" s="36">
        <f t="shared" si="63"/>
        <v>-0.47121858766443836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6840938</v>
      </c>
      <c r="E250" s="31">
        <v>6840938</v>
      </c>
      <c r="F250" s="31">
        <v>1030081</v>
      </c>
      <c r="G250" s="36">
        <f t="shared" si="56"/>
        <v>0.15057598826359778</v>
      </c>
      <c r="H250" s="31">
        <v>1010909</v>
      </c>
      <c r="I250" s="36">
        <f t="shared" si="57"/>
        <v>0.14777344861187164</v>
      </c>
      <c r="J250" s="31">
        <v>945935</v>
      </c>
      <c r="K250" s="36">
        <f t="shared" si="58"/>
        <v>0.13827562828372367</v>
      </c>
      <c r="L250" s="31">
        <v>0</v>
      </c>
      <c r="M250" s="36">
        <f t="shared" si="59"/>
        <v>0</v>
      </c>
      <c r="N250" s="31">
        <f t="shared" si="60"/>
        <v>2986925</v>
      </c>
      <c r="O250" s="36">
        <f t="shared" si="61"/>
        <v>0.43662506515919308</v>
      </c>
      <c r="P250" s="31">
        <v>797590</v>
      </c>
      <c r="Q250" s="31">
        <v>6069482</v>
      </c>
      <c r="R250" s="31">
        <v>6069482</v>
      </c>
      <c r="S250" s="31">
        <v>2538388</v>
      </c>
      <c r="T250" s="36">
        <f t="shared" si="62"/>
        <v>0.41822152203433505</v>
      </c>
      <c r="U250" s="36">
        <f t="shared" si="63"/>
        <v>0.18599154954299824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194334853</v>
      </c>
      <c r="E251" s="31">
        <v>192359669</v>
      </c>
      <c r="F251" s="31">
        <v>27412772</v>
      </c>
      <c r="G251" s="36">
        <f t="shared" si="56"/>
        <v>0.14105947325876744</v>
      </c>
      <c r="H251" s="31">
        <v>25368136</v>
      </c>
      <c r="I251" s="36">
        <f t="shared" si="57"/>
        <v>0.13053827251460653</v>
      </c>
      <c r="J251" s="31">
        <v>32590207</v>
      </c>
      <c r="K251" s="36">
        <f t="shared" si="58"/>
        <v>0.16942328487787114</v>
      </c>
      <c r="L251" s="31">
        <v>0</v>
      </c>
      <c r="M251" s="36">
        <f t="shared" si="59"/>
        <v>0</v>
      </c>
      <c r="N251" s="31">
        <f t="shared" si="60"/>
        <v>85371115</v>
      </c>
      <c r="O251" s="36">
        <f t="shared" si="61"/>
        <v>0.44380984560750103</v>
      </c>
      <c r="P251" s="31">
        <v>26138021</v>
      </c>
      <c r="Q251" s="31">
        <v>134931329</v>
      </c>
      <c r="R251" s="31">
        <v>124484341</v>
      </c>
      <c r="S251" s="31">
        <v>74628304</v>
      </c>
      <c r="T251" s="36">
        <f t="shared" si="62"/>
        <v>0.59949953062771166</v>
      </c>
      <c r="U251" s="36">
        <f t="shared" si="63"/>
        <v>0.24685059362374839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678753023</v>
      </c>
      <c r="E254" s="32">
        <f>SUM(E248:E253)</f>
        <v>684334647</v>
      </c>
      <c r="F254" s="32">
        <f>SUM(F248:F253)</f>
        <v>77910183</v>
      </c>
      <c r="G254" s="37">
        <f t="shared" si="56"/>
        <v>0.11478428877656727</v>
      </c>
      <c r="H254" s="32">
        <f>SUM(H248:H253)</f>
        <v>81003316</v>
      </c>
      <c r="I254" s="37">
        <f t="shared" si="57"/>
        <v>0.11934137050613181</v>
      </c>
      <c r="J254" s="32">
        <f>SUM(J248:J253)</f>
        <v>83116742</v>
      </c>
      <c r="K254" s="37">
        <f t="shared" si="58"/>
        <v>0.12145628219229999</v>
      </c>
      <c r="L254" s="32">
        <f>SUM(L248:L253)</f>
        <v>0</v>
      </c>
      <c r="M254" s="37">
        <f t="shared" si="59"/>
        <v>0</v>
      </c>
      <c r="N254" s="32">
        <f t="shared" si="60"/>
        <v>242030241</v>
      </c>
      <c r="O254" s="37">
        <f t="shared" si="61"/>
        <v>0.35367234738299025</v>
      </c>
      <c r="P254" s="32">
        <f>SUM(P248:P253)</f>
        <v>75735114</v>
      </c>
      <c r="Q254" s="32">
        <f>SUM(Q248:Q253)</f>
        <v>348191852</v>
      </c>
      <c r="R254" s="32">
        <f>SUM(R248:R253)</f>
        <v>337744864</v>
      </c>
      <c r="S254" s="32">
        <f>SUM(S248:S253)</f>
        <v>206334113</v>
      </c>
      <c r="T254" s="37">
        <f t="shared" si="62"/>
        <v>0.61091710042998615</v>
      </c>
      <c r="U254" s="37">
        <f t="shared" si="63"/>
        <v>9.7466387916178565E-2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1162509072</v>
      </c>
      <c r="E255" s="31">
        <v>1133009993</v>
      </c>
      <c r="F255" s="31">
        <v>343518786</v>
      </c>
      <c r="G255" s="36">
        <f t="shared" si="56"/>
        <v>0.29549772494162524</v>
      </c>
      <c r="H255" s="31">
        <v>255646215</v>
      </c>
      <c r="I255" s="36">
        <f t="shared" si="57"/>
        <v>0.21990900643913427</v>
      </c>
      <c r="J255" s="31">
        <v>283958101</v>
      </c>
      <c r="K255" s="36">
        <f t="shared" si="58"/>
        <v>0.25062276833775465</v>
      </c>
      <c r="L255" s="31">
        <v>0</v>
      </c>
      <c r="M255" s="36">
        <f t="shared" si="59"/>
        <v>0</v>
      </c>
      <c r="N255" s="31">
        <f t="shared" si="60"/>
        <v>883123102</v>
      </c>
      <c r="O255" s="36">
        <f t="shared" si="61"/>
        <v>0.77944864339779918</v>
      </c>
      <c r="P255" s="31">
        <v>253455023</v>
      </c>
      <c r="Q255" s="31">
        <v>1162350787</v>
      </c>
      <c r="R255" s="31">
        <v>1124041393</v>
      </c>
      <c r="S255" s="31">
        <v>786815025</v>
      </c>
      <c r="T255" s="36">
        <f t="shared" si="62"/>
        <v>0.69998758933604499</v>
      </c>
      <c r="U255" s="36">
        <f t="shared" si="63"/>
        <v>0.12034907668805594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72341212</v>
      </c>
      <c r="E256" s="31">
        <v>72341212</v>
      </c>
      <c r="F256" s="31">
        <v>20878317</v>
      </c>
      <c r="G256" s="36">
        <f t="shared" si="56"/>
        <v>0.28860889142968743</v>
      </c>
      <c r="H256" s="31">
        <v>20630098</v>
      </c>
      <c r="I256" s="36">
        <f t="shared" si="57"/>
        <v>0.28517766608610318</v>
      </c>
      <c r="J256" s="31">
        <v>12157908</v>
      </c>
      <c r="K256" s="36">
        <f t="shared" si="58"/>
        <v>0.16806337167809685</v>
      </c>
      <c r="L256" s="31">
        <v>0</v>
      </c>
      <c r="M256" s="36">
        <f t="shared" si="59"/>
        <v>0</v>
      </c>
      <c r="N256" s="31">
        <f t="shared" si="60"/>
        <v>53666323</v>
      </c>
      <c r="O256" s="36">
        <f t="shared" si="61"/>
        <v>0.74184992919388748</v>
      </c>
      <c r="P256" s="31">
        <v>15730928</v>
      </c>
      <c r="Q256" s="31">
        <v>86183856</v>
      </c>
      <c r="R256" s="31">
        <v>66805874</v>
      </c>
      <c r="S256" s="31">
        <v>49105620</v>
      </c>
      <c r="T256" s="36">
        <f t="shared" si="62"/>
        <v>0.73504943592235616</v>
      </c>
      <c r="U256" s="36">
        <f t="shared" si="63"/>
        <v>-0.22713345328387491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1008215172</v>
      </c>
      <c r="E257" s="31">
        <v>1059022273</v>
      </c>
      <c r="F257" s="31">
        <v>334814604</v>
      </c>
      <c r="G257" s="36">
        <f t="shared" si="56"/>
        <v>0.33208645663983322</v>
      </c>
      <c r="H257" s="31">
        <v>194685950</v>
      </c>
      <c r="I257" s="36">
        <f t="shared" si="57"/>
        <v>0.19309960354375624</v>
      </c>
      <c r="J257" s="31">
        <v>199064628</v>
      </c>
      <c r="K257" s="36">
        <f t="shared" si="58"/>
        <v>0.18797019956538724</v>
      </c>
      <c r="L257" s="31">
        <v>0</v>
      </c>
      <c r="M257" s="36">
        <f t="shared" si="59"/>
        <v>0</v>
      </c>
      <c r="N257" s="31">
        <f t="shared" si="60"/>
        <v>728565182</v>
      </c>
      <c r="O257" s="36">
        <f t="shared" si="61"/>
        <v>0.68796020685770787</v>
      </c>
      <c r="P257" s="31">
        <v>195789405</v>
      </c>
      <c r="Q257" s="31">
        <v>1097085004</v>
      </c>
      <c r="R257" s="31">
        <v>1113775850</v>
      </c>
      <c r="S257" s="31">
        <v>627135130</v>
      </c>
      <c r="T257" s="36">
        <f t="shared" si="62"/>
        <v>0.56307122299338774</v>
      </c>
      <c r="U257" s="36">
        <f t="shared" si="63"/>
        <v>1.6728295384522918E-2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2243065456</v>
      </c>
      <c r="E259" s="32">
        <f>SUM(E255:E258)</f>
        <v>2264373478</v>
      </c>
      <c r="F259" s="32">
        <f>SUM(F255:F258)</f>
        <v>699211707</v>
      </c>
      <c r="G259" s="37">
        <f t="shared" si="56"/>
        <v>0.31172149039595393</v>
      </c>
      <c r="H259" s="32">
        <f>SUM(H255:H258)</f>
        <v>470962263</v>
      </c>
      <c r="I259" s="37">
        <f t="shared" si="57"/>
        <v>0.20996367348095793</v>
      </c>
      <c r="J259" s="32">
        <f>SUM(J255:J258)</f>
        <v>495180637</v>
      </c>
      <c r="K259" s="37">
        <f t="shared" si="58"/>
        <v>0.21868328781052787</v>
      </c>
      <c r="L259" s="32">
        <f>SUM(L255:L258)</f>
        <v>0</v>
      </c>
      <c r="M259" s="37">
        <f t="shared" si="59"/>
        <v>0</v>
      </c>
      <c r="N259" s="32">
        <f t="shared" si="60"/>
        <v>1665354607</v>
      </c>
      <c r="O259" s="37">
        <f t="shared" si="61"/>
        <v>0.73545933264989427</v>
      </c>
      <c r="P259" s="32">
        <f>SUM(P255:P258)</f>
        <v>464975356</v>
      </c>
      <c r="Q259" s="32">
        <f>SUM(Q255:Q258)</f>
        <v>2345619647</v>
      </c>
      <c r="R259" s="32">
        <f>SUM(R255:R258)</f>
        <v>2304623117</v>
      </c>
      <c r="S259" s="32">
        <f>SUM(S255:S258)</f>
        <v>1463055775</v>
      </c>
      <c r="T259" s="37">
        <f t="shared" si="62"/>
        <v>0.6348351555652646</v>
      </c>
      <c r="U259" s="37">
        <f t="shared" si="63"/>
        <v>6.4961036343612166E-2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8152810563</v>
      </c>
      <c r="E260" s="32">
        <f>SUM(E234:E239,E241:E246,E248:E253,E255:E258)</f>
        <v>7391328635</v>
      </c>
      <c r="F260" s="32">
        <f>SUM(F234:F239,F241:F246,F248:F253,F255:F258)</f>
        <v>1715221703</v>
      </c>
      <c r="G260" s="37">
        <f t="shared" si="56"/>
        <v>0.21038409880197778</v>
      </c>
      <c r="H260" s="32">
        <f>SUM(H234:H239,H241:H246,H248:H253,H255:H258)</f>
        <v>1354208447</v>
      </c>
      <c r="I260" s="37">
        <f t="shared" si="57"/>
        <v>0.16610326420999169</v>
      </c>
      <c r="J260" s="32">
        <f>SUM(J234:J239,J241:J246,J248:J253,J255:J258)</f>
        <v>1360298801</v>
      </c>
      <c r="K260" s="37">
        <f t="shared" si="58"/>
        <v>0.18403982127903315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4429728951</v>
      </c>
      <c r="O260" s="37">
        <f t="shared" si="61"/>
        <v>0.59931430054726553</v>
      </c>
      <c r="P260" s="32">
        <f>SUM(P234:P239,P241:P246,P248:P253,P255:P258)</f>
        <v>1153772493</v>
      </c>
      <c r="Q260" s="32">
        <f>SUM(Q234:Q239,Q241:Q246,Q248:Q253,Q255:Q258)</f>
        <v>8197867926</v>
      </c>
      <c r="R260" s="32">
        <f>SUM(R234:R239,R241:R246,R248:R253,R255:R258)</f>
        <v>7896436861</v>
      </c>
      <c r="S260" s="32">
        <f>SUM(S234:S239,S241:S246,S248:S253,S255:S258)</f>
        <v>3750278288</v>
      </c>
      <c r="T260" s="37">
        <f t="shared" si="62"/>
        <v>0.47493297977501553</v>
      </c>
      <c r="U260" s="37">
        <f t="shared" si="63"/>
        <v>0.17900089424302124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11308428</v>
      </c>
      <c r="E263" s="31">
        <v>13426427</v>
      </c>
      <c r="F263" s="31">
        <v>2220938</v>
      </c>
      <c r="G263" s="36">
        <f t="shared" ref="G263:G299" si="64">IF(($D263     =0),0,($F263     /$D263     ))</f>
        <v>0.19639670518307231</v>
      </c>
      <c r="H263" s="31">
        <v>2359964</v>
      </c>
      <c r="I263" s="36">
        <f t="shared" ref="I263:I299" si="65">IF(($D263     =0),0,($H263     /$D263     ))</f>
        <v>0.20869072164583796</v>
      </c>
      <c r="J263" s="31">
        <v>2410136</v>
      </c>
      <c r="K263" s="36">
        <f t="shared" ref="K263:K299" si="66">IF(($E263     =0),0,($J263     /$E263     ))</f>
        <v>0.17950687848673366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6991038</v>
      </c>
      <c r="O263" s="36">
        <f t="shared" ref="O263:O299" si="69">IF(($E263     =0),0,($N263     /$E263     ))</f>
        <v>0.52069236290488896</v>
      </c>
      <c r="P263" s="31">
        <v>-1568693</v>
      </c>
      <c r="Q263" s="31">
        <v>8213997</v>
      </c>
      <c r="R263" s="31">
        <v>7491636</v>
      </c>
      <c r="S263" s="31">
        <v>5377953</v>
      </c>
      <c r="T263" s="36">
        <f t="shared" ref="T263:T299" si="70">IF(($R263     =0),0,($S263     /$R263     ))</f>
        <v>0.71786095854096488</v>
      </c>
      <c r="U263" s="36">
        <f t="shared" ref="U263:U299" si="71">IF(($P263     =0),0,(($J263     /$P263     )-1))</f>
        <v>-2.5363974977895611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235780056</v>
      </c>
      <c r="E264" s="31">
        <v>241732286</v>
      </c>
      <c r="F264" s="31">
        <v>73096492</v>
      </c>
      <c r="G264" s="36">
        <f t="shared" si="64"/>
        <v>0.31001982627402547</v>
      </c>
      <c r="H264" s="31">
        <v>63737163</v>
      </c>
      <c r="I264" s="36">
        <f t="shared" si="65"/>
        <v>0.27032465799397382</v>
      </c>
      <c r="J264" s="31">
        <v>53300312</v>
      </c>
      <c r="K264" s="36">
        <f t="shared" si="66"/>
        <v>0.22049314504889925</v>
      </c>
      <c r="L264" s="31">
        <v>0</v>
      </c>
      <c r="M264" s="36">
        <f t="shared" si="67"/>
        <v>0</v>
      </c>
      <c r="N264" s="31">
        <f t="shared" si="68"/>
        <v>190133967</v>
      </c>
      <c r="O264" s="36">
        <f t="shared" si="69"/>
        <v>0.78654767282513516</v>
      </c>
      <c r="P264" s="31">
        <v>57455925</v>
      </c>
      <c r="Q264" s="31">
        <v>267942306</v>
      </c>
      <c r="R264" s="31">
        <v>267942306</v>
      </c>
      <c r="S264" s="31">
        <v>171677040</v>
      </c>
      <c r="T264" s="36">
        <f t="shared" si="70"/>
        <v>0.64072390270463675</v>
      </c>
      <c r="U264" s="36">
        <f t="shared" si="71"/>
        <v>-7.2326970630096077E-2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267248513</v>
      </c>
      <c r="E265" s="31">
        <v>266397808</v>
      </c>
      <c r="F265" s="31">
        <v>67979648</v>
      </c>
      <c r="G265" s="36">
        <f t="shared" si="64"/>
        <v>0.25436866696429478</v>
      </c>
      <c r="H265" s="31">
        <v>61135075</v>
      </c>
      <c r="I265" s="36">
        <f t="shared" si="65"/>
        <v>0.22875740004585171</v>
      </c>
      <c r="J265" s="31">
        <v>67307063</v>
      </c>
      <c r="K265" s="36">
        <f t="shared" si="66"/>
        <v>0.25265621930342608</v>
      </c>
      <c r="L265" s="31">
        <v>0</v>
      </c>
      <c r="M265" s="36">
        <f t="shared" si="67"/>
        <v>0</v>
      </c>
      <c r="N265" s="31">
        <f t="shared" si="68"/>
        <v>196421786</v>
      </c>
      <c r="O265" s="36">
        <f t="shared" si="69"/>
        <v>0.73732508339558112</v>
      </c>
      <c r="P265" s="31">
        <v>57968929</v>
      </c>
      <c r="Q265" s="31">
        <v>241314064</v>
      </c>
      <c r="R265" s="31">
        <v>241529341</v>
      </c>
      <c r="S265" s="31">
        <v>154891367</v>
      </c>
      <c r="T265" s="36">
        <f t="shared" si="70"/>
        <v>0.641294206156096</v>
      </c>
      <c r="U265" s="36">
        <f t="shared" si="71"/>
        <v>0.16108860662235114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514336997</v>
      </c>
      <c r="E267" s="32">
        <f>SUM(E263:E266)</f>
        <v>521556521</v>
      </c>
      <c r="F267" s="32">
        <f>SUM(F263:F266)</f>
        <v>143297078</v>
      </c>
      <c r="G267" s="37">
        <f t="shared" si="64"/>
        <v>0.27860542569524704</v>
      </c>
      <c r="H267" s="32">
        <f>SUM(H263:H266)</f>
        <v>127232202</v>
      </c>
      <c r="I267" s="37">
        <f t="shared" si="65"/>
        <v>0.24737128136244105</v>
      </c>
      <c r="J267" s="32">
        <f>SUM(J263:J266)</f>
        <v>123017511</v>
      </c>
      <c r="K267" s="37">
        <f t="shared" si="66"/>
        <v>0.23586611622482234</v>
      </c>
      <c r="L267" s="32">
        <f>SUM(L263:L266)</f>
        <v>0</v>
      </c>
      <c r="M267" s="37">
        <f t="shared" si="67"/>
        <v>0</v>
      </c>
      <c r="N267" s="32">
        <f t="shared" si="68"/>
        <v>393546791</v>
      </c>
      <c r="O267" s="37">
        <f t="shared" si="69"/>
        <v>0.75456211389215855</v>
      </c>
      <c r="P267" s="32">
        <f>SUM(P263:P266)</f>
        <v>113856161</v>
      </c>
      <c r="Q267" s="32">
        <f>SUM(Q263:Q266)</f>
        <v>517470367</v>
      </c>
      <c r="R267" s="32">
        <f>SUM(R263:R266)</f>
        <v>516963283</v>
      </c>
      <c r="S267" s="32">
        <f>SUM(S263:S266)</f>
        <v>331946360</v>
      </c>
      <c r="T267" s="37">
        <f t="shared" si="70"/>
        <v>0.642108193977869</v>
      </c>
      <c r="U267" s="37">
        <f t="shared" si="71"/>
        <v>8.0464244706090149E-2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42895843</v>
      </c>
      <c r="E268" s="31">
        <v>26690601</v>
      </c>
      <c r="F268" s="31">
        <v>4742647</v>
      </c>
      <c r="G268" s="36">
        <f t="shared" si="64"/>
        <v>0.11056192554602552</v>
      </c>
      <c r="H268" s="31">
        <v>5116694</v>
      </c>
      <c r="I268" s="36">
        <f t="shared" si="65"/>
        <v>0.11928181479030497</v>
      </c>
      <c r="J268" s="31">
        <v>4025738</v>
      </c>
      <c r="K268" s="36">
        <f t="shared" si="66"/>
        <v>0.15082979959874265</v>
      </c>
      <c r="L268" s="31">
        <v>0</v>
      </c>
      <c r="M268" s="36">
        <f t="shared" si="67"/>
        <v>0</v>
      </c>
      <c r="N268" s="31">
        <f t="shared" si="68"/>
        <v>13885079</v>
      </c>
      <c r="O268" s="36">
        <f t="shared" si="69"/>
        <v>0.52022354236234691</v>
      </c>
      <c r="P268" s="31">
        <v>4149509</v>
      </c>
      <c r="Q268" s="31">
        <v>32360327</v>
      </c>
      <c r="R268" s="31">
        <v>24970991</v>
      </c>
      <c r="S268" s="31">
        <v>8457586</v>
      </c>
      <c r="T268" s="36">
        <f t="shared" si="70"/>
        <v>0.33869644981250446</v>
      </c>
      <c r="U268" s="36">
        <f t="shared" si="71"/>
        <v>-2.9827866381299528E-2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198275207</v>
      </c>
      <c r="E269" s="31">
        <v>209163135</v>
      </c>
      <c r="F269" s="31">
        <v>36768078</v>
      </c>
      <c r="G269" s="36">
        <f t="shared" si="64"/>
        <v>0.18543961474719328</v>
      </c>
      <c r="H269" s="31">
        <v>66884783</v>
      </c>
      <c r="I269" s="36">
        <f t="shared" si="65"/>
        <v>0.33733306353325354</v>
      </c>
      <c r="J269" s="31">
        <v>19994732</v>
      </c>
      <c r="K269" s="36">
        <f t="shared" si="66"/>
        <v>9.5593958275677973E-2</v>
      </c>
      <c r="L269" s="31">
        <v>0</v>
      </c>
      <c r="M269" s="36">
        <f t="shared" si="67"/>
        <v>0</v>
      </c>
      <c r="N269" s="31">
        <f t="shared" si="68"/>
        <v>123647593</v>
      </c>
      <c r="O269" s="36">
        <f t="shared" si="69"/>
        <v>0.59115385223117833</v>
      </c>
      <c r="P269" s="31">
        <v>44230447</v>
      </c>
      <c r="Q269" s="31">
        <v>149263003</v>
      </c>
      <c r="R269" s="31">
        <v>119989730</v>
      </c>
      <c r="S269" s="31">
        <v>98987589</v>
      </c>
      <c r="T269" s="36">
        <f t="shared" si="70"/>
        <v>0.82496717844102163</v>
      </c>
      <c r="U269" s="36">
        <f t="shared" si="71"/>
        <v>-0.54794189622365785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12203186</v>
      </c>
      <c r="E270" s="31">
        <v>12193820</v>
      </c>
      <c r="F270" s="31">
        <v>2412995</v>
      </c>
      <c r="G270" s="36">
        <f t="shared" si="64"/>
        <v>0.19773483744327097</v>
      </c>
      <c r="H270" s="31">
        <v>3240630</v>
      </c>
      <c r="I270" s="36">
        <f t="shared" si="65"/>
        <v>0.26555606052386649</v>
      </c>
      <c r="J270" s="31">
        <v>2960178</v>
      </c>
      <c r="K270" s="36">
        <f t="shared" si="66"/>
        <v>0.24276051311237987</v>
      </c>
      <c r="L270" s="31">
        <v>0</v>
      </c>
      <c r="M270" s="36">
        <f t="shared" si="67"/>
        <v>0</v>
      </c>
      <c r="N270" s="31">
        <f t="shared" si="68"/>
        <v>8613803</v>
      </c>
      <c r="O270" s="36">
        <f t="shared" si="69"/>
        <v>0.70640726203929527</v>
      </c>
      <c r="P270" s="31">
        <v>999881</v>
      </c>
      <c r="Q270" s="31">
        <v>7596346</v>
      </c>
      <c r="R270" s="31">
        <v>7596346</v>
      </c>
      <c r="S270" s="31">
        <v>7378635</v>
      </c>
      <c r="T270" s="36">
        <f t="shared" si="70"/>
        <v>0.97134003638064936</v>
      </c>
      <c r="U270" s="36">
        <f t="shared" si="71"/>
        <v>1.9605303031060695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46187164</v>
      </c>
      <c r="E271" s="31">
        <v>46187164</v>
      </c>
      <c r="F271" s="31">
        <v>10328461</v>
      </c>
      <c r="G271" s="36">
        <f t="shared" si="64"/>
        <v>0.22362189200445387</v>
      </c>
      <c r="H271" s="31">
        <v>9298052</v>
      </c>
      <c r="I271" s="36">
        <f t="shared" si="65"/>
        <v>0.2013124685464559</v>
      </c>
      <c r="J271" s="31">
        <v>9423855</v>
      </c>
      <c r="K271" s="36">
        <f t="shared" si="66"/>
        <v>0.2040362339631851</v>
      </c>
      <c r="L271" s="31">
        <v>0</v>
      </c>
      <c r="M271" s="36">
        <f t="shared" si="67"/>
        <v>0</v>
      </c>
      <c r="N271" s="31">
        <f t="shared" si="68"/>
        <v>29050368</v>
      </c>
      <c r="O271" s="36">
        <f t="shared" si="69"/>
        <v>0.62897059451409487</v>
      </c>
      <c r="P271" s="31">
        <v>8823829</v>
      </c>
      <c r="Q271" s="31">
        <v>40261367</v>
      </c>
      <c r="R271" s="31">
        <v>40604935</v>
      </c>
      <c r="S271" s="31">
        <v>24444483</v>
      </c>
      <c r="T271" s="36">
        <f t="shared" si="70"/>
        <v>0.60200768699666674</v>
      </c>
      <c r="U271" s="36">
        <f t="shared" si="71"/>
        <v>6.8000637818343979E-2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22698272</v>
      </c>
      <c r="E272" s="31">
        <v>22698272</v>
      </c>
      <c r="F272" s="31">
        <v>4487034</v>
      </c>
      <c r="G272" s="36">
        <f t="shared" si="64"/>
        <v>0.19768174423145515</v>
      </c>
      <c r="H272" s="31">
        <v>8407511</v>
      </c>
      <c r="I272" s="36">
        <f t="shared" si="65"/>
        <v>0.37040313024709548</v>
      </c>
      <c r="J272" s="31">
        <v>6807401</v>
      </c>
      <c r="K272" s="36">
        <f t="shared" si="66"/>
        <v>0.29990833663461253</v>
      </c>
      <c r="L272" s="31">
        <v>0</v>
      </c>
      <c r="M272" s="36">
        <f t="shared" si="67"/>
        <v>0</v>
      </c>
      <c r="N272" s="31">
        <f t="shared" si="68"/>
        <v>19701946</v>
      </c>
      <c r="O272" s="36">
        <f t="shared" si="69"/>
        <v>0.86799321111316319</v>
      </c>
      <c r="P272" s="31">
        <v>4009622</v>
      </c>
      <c r="Q272" s="31">
        <v>22179012</v>
      </c>
      <c r="R272" s="31">
        <v>20612300</v>
      </c>
      <c r="S272" s="31">
        <v>11313274</v>
      </c>
      <c r="T272" s="36">
        <f t="shared" si="70"/>
        <v>0.54886034067037648</v>
      </c>
      <c r="U272" s="36">
        <f t="shared" si="71"/>
        <v>0.69776627322974583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17814751</v>
      </c>
      <c r="E273" s="31">
        <v>17814751</v>
      </c>
      <c r="F273" s="31">
        <v>2646739</v>
      </c>
      <c r="G273" s="36">
        <f t="shared" si="64"/>
        <v>0.14857008105249409</v>
      </c>
      <c r="H273" s="31">
        <v>3687366</v>
      </c>
      <c r="I273" s="36">
        <f t="shared" si="65"/>
        <v>0.20698386410228242</v>
      </c>
      <c r="J273" s="31">
        <v>4518542</v>
      </c>
      <c r="K273" s="36">
        <f t="shared" si="66"/>
        <v>0.25364048029635666</v>
      </c>
      <c r="L273" s="31">
        <v>0</v>
      </c>
      <c r="M273" s="36">
        <f t="shared" si="67"/>
        <v>0</v>
      </c>
      <c r="N273" s="31">
        <f t="shared" si="68"/>
        <v>10852647</v>
      </c>
      <c r="O273" s="36">
        <f t="shared" si="69"/>
        <v>0.60919442545113311</v>
      </c>
      <c r="P273" s="31">
        <v>2279377</v>
      </c>
      <c r="Q273" s="31">
        <v>14357106</v>
      </c>
      <c r="R273" s="31">
        <v>14357106</v>
      </c>
      <c r="S273" s="31">
        <v>7116387</v>
      </c>
      <c r="T273" s="36">
        <f t="shared" si="70"/>
        <v>0.49567001873497346</v>
      </c>
      <c r="U273" s="36">
        <f t="shared" si="71"/>
        <v>0.98235833738780376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340074423</v>
      </c>
      <c r="E275" s="32">
        <f>SUM(E268:E274)</f>
        <v>334747743</v>
      </c>
      <c r="F275" s="32">
        <f>SUM(F268:F274)</f>
        <v>61385954</v>
      </c>
      <c r="G275" s="37">
        <f t="shared" si="64"/>
        <v>0.18050741204962656</v>
      </c>
      <c r="H275" s="32">
        <f>SUM(H268:H274)</f>
        <v>96635036</v>
      </c>
      <c r="I275" s="37">
        <f t="shared" si="65"/>
        <v>0.28415849433051893</v>
      </c>
      <c r="J275" s="32">
        <f>SUM(J268:J274)</f>
        <v>47730446</v>
      </c>
      <c r="K275" s="37">
        <f t="shared" si="66"/>
        <v>0.14258631162749916</v>
      </c>
      <c r="L275" s="32">
        <f>SUM(L268:L274)</f>
        <v>0</v>
      </c>
      <c r="M275" s="37">
        <f t="shared" si="67"/>
        <v>0</v>
      </c>
      <c r="N275" s="32">
        <f t="shared" si="68"/>
        <v>205751436</v>
      </c>
      <c r="O275" s="37">
        <f t="shared" si="69"/>
        <v>0.61464622332046615</v>
      </c>
      <c r="P275" s="32">
        <f>SUM(P268:P274)</f>
        <v>64492665</v>
      </c>
      <c r="Q275" s="32">
        <f>SUM(Q268:Q274)</f>
        <v>266017161</v>
      </c>
      <c r="R275" s="32">
        <f>SUM(R268:R274)</f>
        <v>228131408</v>
      </c>
      <c r="S275" s="32">
        <f>SUM(S268:S274)</f>
        <v>157697954</v>
      </c>
      <c r="T275" s="37">
        <f t="shared" si="70"/>
        <v>0.69125928508712842</v>
      </c>
      <c r="U275" s="37">
        <f t="shared" si="71"/>
        <v>-0.25990892142540556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3268367</v>
      </c>
      <c r="Q276" s="31">
        <v>22063578</v>
      </c>
      <c r="R276" s="31">
        <v>23102310</v>
      </c>
      <c r="S276" s="31">
        <v>8578688</v>
      </c>
      <c r="T276" s="36">
        <f t="shared" si="70"/>
        <v>0.37133464142763212</v>
      </c>
      <c r="U276" s="36">
        <f t="shared" si="71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70291197</v>
      </c>
      <c r="E277" s="31">
        <v>74471379</v>
      </c>
      <c r="F277" s="31">
        <v>16097731</v>
      </c>
      <c r="G277" s="36">
        <f t="shared" si="64"/>
        <v>0.2290148935719504</v>
      </c>
      <c r="H277" s="31">
        <v>18831347</v>
      </c>
      <c r="I277" s="36">
        <f t="shared" si="65"/>
        <v>0.26790477049352285</v>
      </c>
      <c r="J277" s="31">
        <v>16529314</v>
      </c>
      <c r="K277" s="36">
        <f t="shared" si="66"/>
        <v>0.22195525612598097</v>
      </c>
      <c r="L277" s="31">
        <v>0</v>
      </c>
      <c r="M277" s="36">
        <f t="shared" si="67"/>
        <v>0</v>
      </c>
      <c r="N277" s="31">
        <f t="shared" si="68"/>
        <v>51458392</v>
      </c>
      <c r="O277" s="36">
        <f t="shared" si="69"/>
        <v>0.69098212885248167</v>
      </c>
      <c r="P277" s="31">
        <v>13161807</v>
      </c>
      <c r="Q277" s="31">
        <v>45647900</v>
      </c>
      <c r="R277" s="31">
        <v>65352900</v>
      </c>
      <c r="S277" s="31">
        <v>46549116</v>
      </c>
      <c r="T277" s="36">
        <f t="shared" si="70"/>
        <v>0.7122731508471698</v>
      </c>
      <c r="U277" s="36">
        <f t="shared" si="71"/>
        <v>0.25585445828220998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139985059</v>
      </c>
      <c r="F278" s="31">
        <v>0</v>
      </c>
      <c r="G278" s="36">
        <f t="shared" si="64"/>
        <v>0</v>
      </c>
      <c r="H278" s="31">
        <v>298215</v>
      </c>
      <c r="I278" s="36">
        <f t="shared" si="65"/>
        <v>0</v>
      </c>
      <c r="J278" s="31">
        <v>4787939</v>
      </c>
      <c r="K278" s="36">
        <f t="shared" si="66"/>
        <v>3.4203214501627638E-2</v>
      </c>
      <c r="L278" s="31">
        <v>0</v>
      </c>
      <c r="M278" s="36">
        <f t="shared" si="67"/>
        <v>0</v>
      </c>
      <c r="N278" s="31">
        <f t="shared" si="68"/>
        <v>5086154</v>
      </c>
      <c r="O278" s="36">
        <f t="shared" si="69"/>
        <v>3.6333548996825442E-2</v>
      </c>
      <c r="P278" s="31">
        <v>9560218</v>
      </c>
      <c r="Q278" s="31">
        <v>132228521</v>
      </c>
      <c r="R278" s="31">
        <v>128696521</v>
      </c>
      <c r="S278" s="31">
        <v>47162754</v>
      </c>
      <c r="T278" s="36">
        <f t="shared" si="70"/>
        <v>0.36646487126097216</v>
      </c>
      <c r="U278" s="36">
        <f t="shared" si="71"/>
        <v>-0.4991809810194705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14468357</v>
      </c>
      <c r="E279" s="31">
        <v>14818444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1968501</v>
      </c>
      <c r="K279" s="36">
        <f t="shared" si="66"/>
        <v>0.13284127537277193</v>
      </c>
      <c r="L279" s="31">
        <v>0</v>
      </c>
      <c r="M279" s="36">
        <f t="shared" si="67"/>
        <v>0</v>
      </c>
      <c r="N279" s="31">
        <f t="shared" si="68"/>
        <v>1968501</v>
      </c>
      <c r="O279" s="36">
        <f t="shared" si="69"/>
        <v>0.13284127537277193</v>
      </c>
      <c r="P279" s="31">
        <v>1032179</v>
      </c>
      <c r="Q279" s="31">
        <v>11532555</v>
      </c>
      <c r="R279" s="31">
        <v>11532555</v>
      </c>
      <c r="S279" s="31">
        <v>3720785</v>
      </c>
      <c r="T279" s="36">
        <f t="shared" si="70"/>
        <v>0.32263318926291701</v>
      </c>
      <c r="U279" s="36">
        <f t="shared" si="71"/>
        <v>0.90713141809705489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11586687</v>
      </c>
      <c r="E280" s="31">
        <v>12886687</v>
      </c>
      <c r="F280" s="31">
        <v>1971429</v>
      </c>
      <c r="G280" s="36">
        <f t="shared" si="64"/>
        <v>0.17014604778743053</v>
      </c>
      <c r="H280" s="31">
        <v>1159522</v>
      </c>
      <c r="I280" s="36">
        <f t="shared" si="65"/>
        <v>0.10007364486500757</v>
      </c>
      <c r="J280" s="31">
        <v>2658544</v>
      </c>
      <c r="K280" s="36">
        <f t="shared" si="66"/>
        <v>0.20630158860846082</v>
      </c>
      <c r="L280" s="31">
        <v>0</v>
      </c>
      <c r="M280" s="36">
        <f t="shared" si="67"/>
        <v>0</v>
      </c>
      <c r="N280" s="31">
        <f t="shared" si="68"/>
        <v>5789495</v>
      </c>
      <c r="O280" s="36">
        <f t="shared" si="69"/>
        <v>0.44926170706249013</v>
      </c>
      <c r="P280" s="31">
        <v>1148812</v>
      </c>
      <c r="Q280" s="31">
        <v>6986359</v>
      </c>
      <c r="R280" s="31">
        <v>8615601</v>
      </c>
      <c r="S280" s="31">
        <v>4646529</v>
      </c>
      <c r="T280" s="36">
        <f t="shared" si="70"/>
        <v>0.53931571343659024</v>
      </c>
      <c r="U280" s="36">
        <f t="shared" si="71"/>
        <v>1.314168027492749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19579524</v>
      </c>
      <c r="E281" s="31">
        <v>24511248</v>
      </c>
      <c r="F281" s="31">
        <v>3808307</v>
      </c>
      <c r="G281" s="36">
        <f t="shared" si="64"/>
        <v>0.19450457528998152</v>
      </c>
      <c r="H281" s="31">
        <v>3248323</v>
      </c>
      <c r="I281" s="36">
        <f t="shared" si="65"/>
        <v>0.16590408428723805</v>
      </c>
      <c r="J281" s="31">
        <v>6255370</v>
      </c>
      <c r="K281" s="36">
        <f t="shared" si="66"/>
        <v>0.25520405978512395</v>
      </c>
      <c r="L281" s="31">
        <v>0</v>
      </c>
      <c r="M281" s="36">
        <f t="shared" si="67"/>
        <v>0</v>
      </c>
      <c r="N281" s="31">
        <f t="shared" si="68"/>
        <v>13312000</v>
      </c>
      <c r="O281" s="36">
        <f t="shared" si="69"/>
        <v>0.54309760155827236</v>
      </c>
      <c r="P281" s="31">
        <v>4037207</v>
      </c>
      <c r="Q281" s="31">
        <v>22546913</v>
      </c>
      <c r="R281" s="31">
        <v>17718694</v>
      </c>
      <c r="S281" s="31">
        <v>7899476</v>
      </c>
      <c r="T281" s="36">
        <f t="shared" si="70"/>
        <v>0.44582721503063377</v>
      </c>
      <c r="U281" s="36">
        <f t="shared" si="71"/>
        <v>0.54943008867268883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33771097</v>
      </c>
      <c r="E282" s="31">
        <v>32047991</v>
      </c>
      <c r="F282" s="31">
        <v>6150230</v>
      </c>
      <c r="G282" s="36">
        <f t="shared" si="64"/>
        <v>0.18211519750157953</v>
      </c>
      <c r="H282" s="31">
        <v>5847474</v>
      </c>
      <c r="I282" s="36">
        <f t="shared" si="65"/>
        <v>0.17315025330684403</v>
      </c>
      <c r="J282" s="31">
        <v>5769658</v>
      </c>
      <c r="K282" s="36">
        <f t="shared" si="66"/>
        <v>0.18003181541083182</v>
      </c>
      <c r="L282" s="31">
        <v>0</v>
      </c>
      <c r="M282" s="36">
        <f t="shared" si="67"/>
        <v>0</v>
      </c>
      <c r="N282" s="31">
        <f t="shared" si="68"/>
        <v>17767362</v>
      </c>
      <c r="O282" s="36">
        <f t="shared" si="69"/>
        <v>0.55439862049387123</v>
      </c>
      <c r="P282" s="31">
        <v>3106441</v>
      </c>
      <c r="Q282" s="31">
        <v>30412096</v>
      </c>
      <c r="R282" s="31">
        <v>30412096</v>
      </c>
      <c r="S282" s="31">
        <v>19695660</v>
      </c>
      <c r="T282" s="36">
        <f t="shared" si="70"/>
        <v>0.64762586570817082</v>
      </c>
      <c r="U282" s="36">
        <f t="shared" si="71"/>
        <v>0.85732096634058075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78598104</v>
      </c>
      <c r="E283" s="31">
        <v>82697704</v>
      </c>
      <c r="F283" s="31">
        <v>41663449</v>
      </c>
      <c r="G283" s="36">
        <f t="shared" si="64"/>
        <v>0.53008211241329684</v>
      </c>
      <c r="H283" s="31">
        <v>35898741</v>
      </c>
      <c r="I283" s="36">
        <f t="shared" si="65"/>
        <v>0.45673800222967209</v>
      </c>
      <c r="J283" s="31">
        <v>32763306</v>
      </c>
      <c r="K283" s="36">
        <f t="shared" si="66"/>
        <v>0.39618156750760575</v>
      </c>
      <c r="L283" s="31">
        <v>0</v>
      </c>
      <c r="M283" s="36">
        <f t="shared" si="67"/>
        <v>0</v>
      </c>
      <c r="N283" s="31">
        <f t="shared" si="68"/>
        <v>110325496</v>
      </c>
      <c r="O283" s="36">
        <f t="shared" si="69"/>
        <v>1.3340817297660403</v>
      </c>
      <c r="P283" s="31">
        <v>29037189</v>
      </c>
      <c r="Q283" s="31">
        <v>68624864</v>
      </c>
      <c r="R283" s="31">
        <v>69118864</v>
      </c>
      <c r="S283" s="31">
        <v>91228088</v>
      </c>
      <c r="T283" s="36">
        <f t="shared" si="70"/>
        <v>1.3198725025341851</v>
      </c>
      <c r="U283" s="36">
        <f t="shared" si="71"/>
        <v>0.12832223532381182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228294966</v>
      </c>
      <c r="E285" s="32">
        <f>SUM(E276:E284)</f>
        <v>381418512</v>
      </c>
      <c r="F285" s="32">
        <f>SUM(F276:F284)</f>
        <v>69691146</v>
      </c>
      <c r="G285" s="37">
        <f t="shared" si="64"/>
        <v>0.30526799263720955</v>
      </c>
      <c r="H285" s="32">
        <f>SUM(H276:H284)</f>
        <v>65283622</v>
      </c>
      <c r="I285" s="37">
        <f t="shared" si="65"/>
        <v>0.28596172374646228</v>
      </c>
      <c r="J285" s="32">
        <f>SUM(J276:J284)</f>
        <v>70732632</v>
      </c>
      <c r="K285" s="37">
        <f t="shared" si="66"/>
        <v>0.1854462480835225</v>
      </c>
      <c r="L285" s="32">
        <f>SUM(L276:L284)</f>
        <v>0</v>
      </c>
      <c r="M285" s="37">
        <f t="shared" si="67"/>
        <v>0</v>
      </c>
      <c r="N285" s="32">
        <f t="shared" si="68"/>
        <v>205707400</v>
      </c>
      <c r="O285" s="37">
        <f t="shared" si="69"/>
        <v>0.53932201381982214</v>
      </c>
      <c r="P285" s="32">
        <f>SUM(P276:P284)</f>
        <v>64352220</v>
      </c>
      <c r="Q285" s="32">
        <f>SUM(Q276:Q284)</f>
        <v>340042786</v>
      </c>
      <c r="R285" s="32">
        <f>SUM(R276:R284)</f>
        <v>354549541</v>
      </c>
      <c r="S285" s="32">
        <f>SUM(S276:S284)</f>
        <v>229481096</v>
      </c>
      <c r="T285" s="37">
        <f t="shared" si="70"/>
        <v>0.64724691323179573</v>
      </c>
      <c r="U285" s="37">
        <f t="shared" si="71"/>
        <v>9.9148281131560045E-2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126282556</v>
      </c>
      <c r="E286" s="31">
        <v>126282556</v>
      </c>
      <c r="F286" s="31">
        <v>28210310</v>
      </c>
      <c r="G286" s="36">
        <f t="shared" si="64"/>
        <v>0.22339039447380207</v>
      </c>
      <c r="H286" s="31">
        <v>33265148</v>
      </c>
      <c r="I286" s="36">
        <f t="shared" si="65"/>
        <v>0.26341839327357297</v>
      </c>
      <c r="J286" s="31">
        <v>32180103</v>
      </c>
      <c r="K286" s="36">
        <f t="shared" si="66"/>
        <v>0.25482619309669341</v>
      </c>
      <c r="L286" s="31">
        <v>0</v>
      </c>
      <c r="M286" s="36">
        <f t="shared" si="67"/>
        <v>0</v>
      </c>
      <c r="N286" s="31">
        <f t="shared" si="68"/>
        <v>93655561</v>
      </c>
      <c r="O286" s="36">
        <f t="shared" si="69"/>
        <v>0.74163498084406843</v>
      </c>
      <c r="P286" s="31">
        <v>27595422</v>
      </c>
      <c r="Q286" s="31">
        <v>118574884</v>
      </c>
      <c r="R286" s="31">
        <v>118574884</v>
      </c>
      <c r="S286" s="31">
        <v>66393445</v>
      </c>
      <c r="T286" s="36">
        <f t="shared" si="70"/>
        <v>0.55992839933961058</v>
      </c>
      <c r="U286" s="36">
        <f t="shared" si="71"/>
        <v>0.1661391878696401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66709637</v>
      </c>
      <c r="E288" s="31">
        <v>66709637</v>
      </c>
      <c r="F288" s="31">
        <v>-18547115</v>
      </c>
      <c r="G288" s="36">
        <f t="shared" si="64"/>
        <v>-0.27802752097122041</v>
      </c>
      <c r="H288" s="31">
        <v>-18663183</v>
      </c>
      <c r="I288" s="36">
        <f t="shared" si="65"/>
        <v>-0.27976741951091716</v>
      </c>
      <c r="J288" s="31">
        <v>13491375</v>
      </c>
      <c r="K288" s="36">
        <f t="shared" si="66"/>
        <v>0.20224027002275549</v>
      </c>
      <c r="L288" s="31">
        <v>0</v>
      </c>
      <c r="M288" s="36">
        <f t="shared" si="67"/>
        <v>0</v>
      </c>
      <c r="N288" s="31">
        <f t="shared" si="68"/>
        <v>-23718923</v>
      </c>
      <c r="O288" s="36">
        <f t="shared" si="69"/>
        <v>-0.35555467045938205</v>
      </c>
      <c r="P288" s="31">
        <v>12522544</v>
      </c>
      <c r="Q288" s="31">
        <v>72374476</v>
      </c>
      <c r="R288" s="31">
        <v>64120258</v>
      </c>
      <c r="S288" s="31">
        <v>6073601</v>
      </c>
      <c r="T288" s="36">
        <f t="shared" si="70"/>
        <v>9.4722029970621763E-2</v>
      </c>
      <c r="U288" s="36">
        <f t="shared" si="71"/>
        <v>7.7366947163451716E-2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29678037</v>
      </c>
      <c r="E289" s="31">
        <v>33878037</v>
      </c>
      <c r="F289" s="31">
        <v>6071825</v>
      </c>
      <c r="G289" s="36">
        <f t="shared" si="64"/>
        <v>0.20458984534590344</v>
      </c>
      <c r="H289" s="31">
        <v>8692681</v>
      </c>
      <c r="I289" s="36">
        <f t="shared" si="65"/>
        <v>0.29289945962396369</v>
      </c>
      <c r="J289" s="31">
        <v>13565368</v>
      </c>
      <c r="K289" s="36">
        <f t="shared" si="66"/>
        <v>0.40041776918774841</v>
      </c>
      <c r="L289" s="31">
        <v>0</v>
      </c>
      <c r="M289" s="36">
        <f t="shared" si="67"/>
        <v>0</v>
      </c>
      <c r="N289" s="31">
        <f t="shared" si="68"/>
        <v>28329874</v>
      </c>
      <c r="O289" s="36">
        <f t="shared" si="69"/>
        <v>0.83623127278596454</v>
      </c>
      <c r="P289" s="31">
        <v>2131378</v>
      </c>
      <c r="Q289" s="31">
        <v>25517599</v>
      </c>
      <c r="R289" s="31">
        <v>25517599</v>
      </c>
      <c r="S289" s="31">
        <v>16400136</v>
      </c>
      <c r="T289" s="36">
        <f t="shared" si="70"/>
        <v>0.64269902509244703</v>
      </c>
      <c r="U289" s="36">
        <f t="shared" si="71"/>
        <v>5.3645998035074021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423489728</v>
      </c>
      <c r="E290" s="31">
        <v>423489728</v>
      </c>
      <c r="F290" s="31">
        <v>101011572</v>
      </c>
      <c r="G290" s="36">
        <f t="shared" si="64"/>
        <v>0.23852189397141646</v>
      </c>
      <c r="H290" s="31">
        <v>107355818</v>
      </c>
      <c r="I290" s="36">
        <f t="shared" si="65"/>
        <v>0.25350276736818511</v>
      </c>
      <c r="J290" s="31">
        <v>101279606</v>
      </c>
      <c r="K290" s="36">
        <f t="shared" si="66"/>
        <v>0.23915481132992203</v>
      </c>
      <c r="L290" s="31">
        <v>0</v>
      </c>
      <c r="M290" s="36">
        <f t="shared" si="67"/>
        <v>0</v>
      </c>
      <c r="N290" s="31">
        <f t="shared" si="68"/>
        <v>309646996</v>
      </c>
      <c r="O290" s="36">
        <f t="shared" si="69"/>
        <v>0.73117947266952366</v>
      </c>
      <c r="P290" s="31">
        <v>97597926</v>
      </c>
      <c r="Q290" s="31">
        <v>393251271</v>
      </c>
      <c r="R290" s="31">
        <v>381303156</v>
      </c>
      <c r="S290" s="31">
        <v>283110640</v>
      </c>
      <c r="T290" s="36">
        <f t="shared" si="70"/>
        <v>0.74248176429989998</v>
      </c>
      <c r="U290" s="36">
        <f t="shared" si="71"/>
        <v>3.7722932759862049E-2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646159958</v>
      </c>
      <c r="E292" s="32">
        <f>SUM(E286:E291)</f>
        <v>650359958</v>
      </c>
      <c r="F292" s="32">
        <f>SUM(F286:F291)</f>
        <v>116746592</v>
      </c>
      <c r="G292" s="37">
        <f t="shared" si="64"/>
        <v>0.18067754052936844</v>
      </c>
      <c r="H292" s="32">
        <f>SUM(H286:H291)</f>
        <v>130650464</v>
      </c>
      <c r="I292" s="37">
        <f t="shared" si="65"/>
        <v>0.20219523414046031</v>
      </c>
      <c r="J292" s="32">
        <f>SUM(J286:J291)</f>
        <v>160516452</v>
      </c>
      <c r="K292" s="37">
        <f t="shared" si="66"/>
        <v>0.24681170792498267</v>
      </c>
      <c r="L292" s="32">
        <f>SUM(L286:L291)</f>
        <v>0</v>
      </c>
      <c r="M292" s="37">
        <f t="shared" si="67"/>
        <v>0</v>
      </c>
      <c r="N292" s="32">
        <f t="shared" si="68"/>
        <v>407913508</v>
      </c>
      <c r="O292" s="37">
        <f t="shared" si="69"/>
        <v>0.62721190470339505</v>
      </c>
      <c r="P292" s="32">
        <f>SUM(P286:P291)</f>
        <v>139847270</v>
      </c>
      <c r="Q292" s="32">
        <f>SUM(Q286:Q291)</f>
        <v>609718230</v>
      </c>
      <c r="R292" s="32">
        <f>SUM(R286:R291)</f>
        <v>589515897</v>
      </c>
      <c r="S292" s="32">
        <f>SUM(S286:S291)</f>
        <v>371977822</v>
      </c>
      <c r="T292" s="37">
        <f t="shared" si="70"/>
        <v>0.63098861946381068</v>
      </c>
      <c r="U292" s="37">
        <f t="shared" si="71"/>
        <v>0.14779825162121507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1164299207</v>
      </c>
      <c r="E293" s="31">
        <v>1164299207</v>
      </c>
      <c r="F293" s="31">
        <v>292038788</v>
      </c>
      <c r="G293" s="36">
        <f t="shared" si="64"/>
        <v>0.25082795405528435</v>
      </c>
      <c r="H293" s="31">
        <v>219640082</v>
      </c>
      <c r="I293" s="36">
        <f t="shared" si="65"/>
        <v>0.18864573700598594</v>
      </c>
      <c r="J293" s="31">
        <v>237591712</v>
      </c>
      <c r="K293" s="36">
        <f t="shared" si="66"/>
        <v>0.20406413623882164</v>
      </c>
      <c r="L293" s="31">
        <v>0</v>
      </c>
      <c r="M293" s="36">
        <f t="shared" si="67"/>
        <v>0</v>
      </c>
      <c r="N293" s="31">
        <f t="shared" si="68"/>
        <v>749270582</v>
      </c>
      <c r="O293" s="36">
        <f t="shared" si="69"/>
        <v>0.6435378273000919</v>
      </c>
      <c r="P293" s="31">
        <v>256491478</v>
      </c>
      <c r="Q293" s="31">
        <v>1052251624</v>
      </c>
      <c r="R293" s="31">
        <v>1056581624</v>
      </c>
      <c r="S293" s="31">
        <v>747118662</v>
      </c>
      <c r="T293" s="36">
        <f t="shared" si="70"/>
        <v>0.70710927109593569</v>
      </c>
      <c r="U293" s="36">
        <f t="shared" si="71"/>
        <v>-7.3685746393492235E-2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42155757</v>
      </c>
      <c r="E294" s="31">
        <v>50766274</v>
      </c>
      <c r="F294" s="31">
        <v>4295137</v>
      </c>
      <c r="G294" s="36">
        <f t="shared" si="64"/>
        <v>0.10188731754953421</v>
      </c>
      <c r="H294" s="31">
        <v>9577504</v>
      </c>
      <c r="I294" s="36">
        <f t="shared" si="65"/>
        <v>0.22719326330683612</v>
      </c>
      <c r="J294" s="31">
        <v>10495930</v>
      </c>
      <c r="K294" s="36">
        <f t="shared" si="66"/>
        <v>0.20675005614948222</v>
      </c>
      <c r="L294" s="31">
        <v>0</v>
      </c>
      <c r="M294" s="36">
        <f t="shared" si="67"/>
        <v>0</v>
      </c>
      <c r="N294" s="31">
        <f t="shared" si="68"/>
        <v>24368571</v>
      </c>
      <c r="O294" s="36">
        <f t="shared" si="69"/>
        <v>0.48001496032582575</v>
      </c>
      <c r="P294" s="31">
        <v>428776198</v>
      </c>
      <c r="Q294" s="31">
        <v>42956075</v>
      </c>
      <c r="R294" s="31">
        <v>42232079</v>
      </c>
      <c r="S294" s="31">
        <v>444384116</v>
      </c>
      <c r="T294" s="36">
        <f t="shared" si="70"/>
        <v>10.52243049649533</v>
      </c>
      <c r="U294" s="36">
        <f t="shared" si="71"/>
        <v>-0.97552119252664304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21681521</v>
      </c>
      <c r="E295" s="31">
        <v>21681521</v>
      </c>
      <c r="F295" s="31">
        <v>4923810</v>
      </c>
      <c r="G295" s="36">
        <f t="shared" si="64"/>
        <v>0.22709707496997097</v>
      </c>
      <c r="H295" s="31">
        <v>4819731</v>
      </c>
      <c r="I295" s="36">
        <f t="shared" si="65"/>
        <v>0.22229671986573266</v>
      </c>
      <c r="J295" s="31">
        <v>4736610</v>
      </c>
      <c r="K295" s="36">
        <f t="shared" si="66"/>
        <v>0.21846299436280323</v>
      </c>
      <c r="L295" s="31">
        <v>0</v>
      </c>
      <c r="M295" s="36">
        <f t="shared" si="67"/>
        <v>0</v>
      </c>
      <c r="N295" s="31">
        <f t="shared" si="68"/>
        <v>14480151</v>
      </c>
      <c r="O295" s="36">
        <f t="shared" si="69"/>
        <v>0.66785678919850688</v>
      </c>
      <c r="P295" s="31">
        <v>6322255</v>
      </c>
      <c r="Q295" s="31">
        <v>35847970</v>
      </c>
      <c r="R295" s="31">
        <v>19180291</v>
      </c>
      <c r="S295" s="31">
        <v>13800567</v>
      </c>
      <c r="T295" s="36">
        <f t="shared" si="70"/>
        <v>0.71951812409936844</v>
      </c>
      <c r="U295" s="36">
        <f t="shared" si="71"/>
        <v>-0.25080370848692435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173341849</v>
      </c>
      <c r="E296" s="31">
        <v>173341849</v>
      </c>
      <c r="F296" s="31">
        <v>33151580</v>
      </c>
      <c r="G296" s="36">
        <f t="shared" si="64"/>
        <v>0.19124971950656877</v>
      </c>
      <c r="H296" s="31">
        <v>29032354</v>
      </c>
      <c r="I296" s="36">
        <f t="shared" si="65"/>
        <v>0.16748612160009901</v>
      </c>
      <c r="J296" s="31">
        <v>29362750</v>
      </c>
      <c r="K296" s="36">
        <f t="shared" si="66"/>
        <v>0.16939215872792496</v>
      </c>
      <c r="L296" s="31">
        <v>0</v>
      </c>
      <c r="M296" s="36">
        <f t="shared" si="67"/>
        <v>0</v>
      </c>
      <c r="N296" s="31">
        <f t="shared" si="68"/>
        <v>91546684</v>
      </c>
      <c r="O296" s="36">
        <f t="shared" si="69"/>
        <v>0.52812799983459269</v>
      </c>
      <c r="P296" s="31">
        <v>25107887</v>
      </c>
      <c r="Q296" s="31">
        <v>138253587</v>
      </c>
      <c r="R296" s="31">
        <v>138253587</v>
      </c>
      <c r="S296" s="31">
        <v>76806666</v>
      </c>
      <c r="T296" s="36">
        <f t="shared" si="70"/>
        <v>0.55554917356321465</v>
      </c>
      <c r="U296" s="36">
        <f t="shared" si="71"/>
        <v>0.16946320492839551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1401478334</v>
      </c>
      <c r="E298" s="32">
        <f>SUM(E293:E297)</f>
        <v>1410088851</v>
      </c>
      <c r="F298" s="32">
        <f>SUM(F293:F297)</f>
        <v>334409315</v>
      </c>
      <c r="G298" s="37">
        <f t="shared" si="64"/>
        <v>0.23861183358115332</v>
      </c>
      <c r="H298" s="32">
        <f>SUM(H293:H297)</f>
        <v>263069671</v>
      </c>
      <c r="I298" s="37">
        <f t="shared" si="65"/>
        <v>0.18770869632295006</v>
      </c>
      <c r="J298" s="32">
        <f>SUM(J293:J297)</f>
        <v>282187002</v>
      </c>
      <c r="K298" s="37">
        <f t="shared" si="66"/>
        <v>0.20012001499045964</v>
      </c>
      <c r="L298" s="32">
        <f>SUM(L293:L297)</f>
        <v>0</v>
      </c>
      <c r="M298" s="37">
        <f t="shared" si="67"/>
        <v>0</v>
      </c>
      <c r="N298" s="32">
        <f t="shared" si="68"/>
        <v>879665988</v>
      </c>
      <c r="O298" s="37">
        <f t="shared" si="69"/>
        <v>0.62383727619444884</v>
      </c>
      <c r="P298" s="32">
        <f>SUM(P293:P297)</f>
        <v>716697818</v>
      </c>
      <c r="Q298" s="32">
        <f>SUM(Q293:Q297)</f>
        <v>1269309256</v>
      </c>
      <c r="R298" s="32">
        <f>SUM(R293:R297)</f>
        <v>1256247581</v>
      </c>
      <c r="S298" s="32">
        <f>SUM(S293:S297)</f>
        <v>1282110011</v>
      </c>
      <c r="T298" s="37">
        <f t="shared" si="70"/>
        <v>1.0205870485970712</v>
      </c>
      <c r="U298" s="37">
        <f t="shared" si="71"/>
        <v>-0.60626780923170043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3130344678</v>
      </c>
      <c r="E299" s="32">
        <f>SUM(E263:E266,E268:E274,E276:E284,E286:E291,E293:E297)</f>
        <v>3298171585</v>
      </c>
      <c r="F299" s="32">
        <f>SUM(F263:F266,F268:F274,F276:F284,F286:F291,F293:F297)</f>
        <v>725530085</v>
      </c>
      <c r="G299" s="37">
        <f t="shared" si="64"/>
        <v>0.23177322615589618</v>
      </c>
      <c r="H299" s="32">
        <f>SUM(H263:H266,H268:H274,H276:H284,H286:H291,H293:H297)</f>
        <v>682870995</v>
      </c>
      <c r="I299" s="37">
        <f t="shared" si="65"/>
        <v>0.21814562460140691</v>
      </c>
      <c r="J299" s="32">
        <f>SUM(J263:J266,J268:J274,J276:J284,J286:J291,J293:J297)</f>
        <v>684184043</v>
      </c>
      <c r="K299" s="37">
        <f t="shared" si="66"/>
        <v>0.20744343505706359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2092585123</v>
      </c>
      <c r="O299" s="37">
        <f t="shared" si="69"/>
        <v>0.63446824068129859</v>
      </c>
      <c r="P299" s="32">
        <f>SUM(P263:P266,P268:P274,P276:P284,P286:P291,P293:P297)</f>
        <v>1099246134</v>
      </c>
      <c r="Q299" s="32">
        <f>SUM(Q263:Q266,Q268:Q274,Q276:Q284,Q286:Q291,Q293:Q297)</f>
        <v>3002557800</v>
      </c>
      <c r="R299" s="32">
        <f>SUM(R263:R266,R268:R274,R276:R284,R286:R291,R293:R297)</f>
        <v>2945407710</v>
      </c>
      <c r="S299" s="32">
        <f>SUM(S263:S266,S268:S274,S276:S284,S286:S291,S293:S297)</f>
        <v>2373213243</v>
      </c>
      <c r="T299" s="37">
        <f t="shared" si="70"/>
        <v>0.80573335736939455</v>
      </c>
      <c r="U299" s="37">
        <f t="shared" si="71"/>
        <v>-0.37758794701387599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21859057168</v>
      </c>
      <c r="E302" s="31">
        <v>22570173988</v>
      </c>
      <c r="F302" s="31">
        <v>6706311576</v>
      </c>
      <c r="G302" s="36">
        <f t="shared" ref="G302:G339" si="72">IF(($D302     =0),0,($F302     /$D302     ))</f>
        <v>0.30679784239814017</v>
      </c>
      <c r="H302" s="31">
        <v>5507795020</v>
      </c>
      <c r="I302" s="36">
        <f t="shared" ref="I302:I339" si="73">IF(($D302     =0),0,($H302     /$D302     ))</f>
        <v>0.25196855370610377</v>
      </c>
      <c r="J302" s="31">
        <v>5228448016</v>
      </c>
      <c r="K302" s="36">
        <f t="shared" ref="K302:K339" si="74">IF(($E302     =0),0,($J302     /$E302     ))</f>
        <v>0.23165297789816933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17442554612</v>
      </c>
      <c r="O302" s="36">
        <f t="shared" ref="O302:O339" si="77">IF(($E302     =0),0,($N302     /$E302     ))</f>
        <v>0.77281436205470866</v>
      </c>
      <c r="P302" s="31">
        <v>4724370874</v>
      </c>
      <c r="Q302" s="31">
        <v>20127337395</v>
      </c>
      <c r="R302" s="31">
        <v>20129686843</v>
      </c>
      <c r="S302" s="31">
        <v>15213131964</v>
      </c>
      <c r="T302" s="36">
        <f t="shared" ref="T302:T339" si="78">IF(($R302     =0),0,($S302     /$R302     ))</f>
        <v>0.75575601759996047</v>
      </c>
      <c r="U302" s="36">
        <f t="shared" ref="U302:U339" si="79">IF(($P302     =0),0,(($J302     /$P302     )-1))</f>
        <v>0.10669719957299018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21859057168</v>
      </c>
      <c r="E303" s="32">
        <f>E302</f>
        <v>22570173988</v>
      </c>
      <c r="F303" s="32">
        <f>F302</f>
        <v>6706311576</v>
      </c>
      <c r="G303" s="37">
        <f t="shared" si="72"/>
        <v>0.30679784239814017</v>
      </c>
      <c r="H303" s="32">
        <f>H302</f>
        <v>5507795020</v>
      </c>
      <c r="I303" s="37">
        <f t="shared" si="73"/>
        <v>0.25196855370610377</v>
      </c>
      <c r="J303" s="32">
        <f>J302</f>
        <v>5228448016</v>
      </c>
      <c r="K303" s="37">
        <f t="shared" si="74"/>
        <v>0.23165297789816933</v>
      </c>
      <c r="L303" s="32">
        <f>L302</f>
        <v>0</v>
      </c>
      <c r="M303" s="37">
        <f t="shared" si="75"/>
        <v>0</v>
      </c>
      <c r="N303" s="32">
        <f t="shared" si="76"/>
        <v>17442554612</v>
      </c>
      <c r="O303" s="37">
        <f t="shared" si="77"/>
        <v>0.77281436205470866</v>
      </c>
      <c r="P303" s="32">
        <f>P302</f>
        <v>4724370874</v>
      </c>
      <c r="Q303" s="32">
        <f>Q302</f>
        <v>20127337395</v>
      </c>
      <c r="R303" s="32">
        <f>R302</f>
        <v>20129686843</v>
      </c>
      <c r="S303" s="32">
        <f>S302</f>
        <v>15213131964</v>
      </c>
      <c r="T303" s="37">
        <f t="shared" si="78"/>
        <v>0.75575601759996047</v>
      </c>
      <c r="U303" s="37">
        <f t="shared" si="79"/>
        <v>0.10669719957299018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235173503</v>
      </c>
      <c r="E304" s="31">
        <v>233216423</v>
      </c>
      <c r="F304" s="31">
        <v>44960506</v>
      </c>
      <c r="G304" s="36">
        <f t="shared" si="72"/>
        <v>0.19118015178776326</v>
      </c>
      <c r="H304" s="31">
        <v>44879374</v>
      </c>
      <c r="I304" s="36">
        <f t="shared" si="73"/>
        <v>0.19083516394276781</v>
      </c>
      <c r="J304" s="31">
        <v>85629856</v>
      </c>
      <c r="K304" s="36">
        <f t="shared" si="74"/>
        <v>0.36716906510481895</v>
      </c>
      <c r="L304" s="31">
        <v>0</v>
      </c>
      <c r="M304" s="36">
        <f t="shared" si="75"/>
        <v>0</v>
      </c>
      <c r="N304" s="31">
        <f t="shared" si="76"/>
        <v>175469736</v>
      </c>
      <c r="O304" s="36">
        <f t="shared" si="77"/>
        <v>0.75239013506351571</v>
      </c>
      <c r="P304" s="31">
        <v>42515931</v>
      </c>
      <c r="Q304" s="31">
        <v>181768359</v>
      </c>
      <c r="R304" s="31">
        <v>167168782</v>
      </c>
      <c r="S304" s="31">
        <v>112496117</v>
      </c>
      <c r="T304" s="36">
        <f t="shared" si="78"/>
        <v>0.67294931298835448</v>
      </c>
      <c r="U304" s="36">
        <f t="shared" si="79"/>
        <v>1.0140651747694296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154940313</v>
      </c>
      <c r="E305" s="31">
        <v>184773735</v>
      </c>
      <c r="F305" s="31">
        <v>45049771</v>
      </c>
      <c r="G305" s="36">
        <f t="shared" si="72"/>
        <v>0.29075564730529491</v>
      </c>
      <c r="H305" s="31">
        <v>44314973</v>
      </c>
      <c r="I305" s="36">
        <f t="shared" si="73"/>
        <v>0.28601318883356069</v>
      </c>
      <c r="J305" s="31">
        <v>40425688</v>
      </c>
      <c r="K305" s="36">
        <f t="shared" si="74"/>
        <v>0.21878481809116432</v>
      </c>
      <c r="L305" s="31">
        <v>0</v>
      </c>
      <c r="M305" s="36">
        <f t="shared" si="75"/>
        <v>0</v>
      </c>
      <c r="N305" s="31">
        <f t="shared" si="76"/>
        <v>129790432</v>
      </c>
      <c r="O305" s="36">
        <f t="shared" si="77"/>
        <v>0.70242901135272284</v>
      </c>
      <c r="P305" s="31">
        <v>32644001</v>
      </c>
      <c r="Q305" s="31">
        <v>115874125</v>
      </c>
      <c r="R305" s="31">
        <v>160427782</v>
      </c>
      <c r="S305" s="31">
        <v>95379548</v>
      </c>
      <c r="T305" s="36">
        <f t="shared" si="78"/>
        <v>0.59453261031808069</v>
      </c>
      <c r="U305" s="36">
        <f t="shared" si="79"/>
        <v>0.23838030760996487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160611087</v>
      </c>
      <c r="E306" s="31">
        <v>187987087</v>
      </c>
      <c r="F306" s="31">
        <v>53437125</v>
      </c>
      <c r="G306" s="36">
        <f t="shared" si="72"/>
        <v>0.33271130902687934</v>
      </c>
      <c r="H306" s="31">
        <v>42761542</v>
      </c>
      <c r="I306" s="36">
        <f t="shared" si="73"/>
        <v>0.26624277812153779</v>
      </c>
      <c r="J306" s="31">
        <v>48293262</v>
      </c>
      <c r="K306" s="36">
        <f t="shared" si="74"/>
        <v>0.25689669844184565</v>
      </c>
      <c r="L306" s="31">
        <v>0</v>
      </c>
      <c r="M306" s="36">
        <f t="shared" si="75"/>
        <v>0</v>
      </c>
      <c r="N306" s="31">
        <f t="shared" si="76"/>
        <v>144491929</v>
      </c>
      <c r="O306" s="36">
        <f t="shared" si="77"/>
        <v>0.76862688446254823</v>
      </c>
      <c r="P306" s="31">
        <v>39054304</v>
      </c>
      <c r="Q306" s="31">
        <v>168801528</v>
      </c>
      <c r="R306" s="31">
        <v>155760528</v>
      </c>
      <c r="S306" s="31">
        <v>115953305</v>
      </c>
      <c r="T306" s="36">
        <f t="shared" si="78"/>
        <v>0.74443317886030791</v>
      </c>
      <c r="U306" s="36">
        <f t="shared" si="79"/>
        <v>0.23656696071193584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592052499</v>
      </c>
      <c r="E307" s="31">
        <v>585028499</v>
      </c>
      <c r="F307" s="31">
        <v>136382205</v>
      </c>
      <c r="G307" s="36">
        <f t="shared" si="72"/>
        <v>0.23035491823842466</v>
      </c>
      <c r="H307" s="31">
        <v>142377349</v>
      </c>
      <c r="I307" s="36">
        <f t="shared" si="73"/>
        <v>0.24048095268659614</v>
      </c>
      <c r="J307" s="31">
        <v>137665977</v>
      </c>
      <c r="K307" s="36">
        <f t="shared" si="74"/>
        <v>0.23531499274875498</v>
      </c>
      <c r="L307" s="31">
        <v>0</v>
      </c>
      <c r="M307" s="36">
        <f t="shared" si="75"/>
        <v>0</v>
      </c>
      <c r="N307" s="31">
        <f t="shared" si="76"/>
        <v>416425531</v>
      </c>
      <c r="O307" s="36">
        <f t="shared" si="77"/>
        <v>0.71180383812379022</v>
      </c>
      <c r="P307" s="31">
        <v>122211699</v>
      </c>
      <c r="Q307" s="31">
        <v>539804237</v>
      </c>
      <c r="R307" s="31">
        <v>520746819</v>
      </c>
      <c r="S307" s="31">
        <v>362951770</v>
      </c>
      <c r="T307" s="36">
        <f t="shared" si="78"/>
        <v>0.6969831725462734</v>
      </c>
      <c r="U307" s="36">
        <f t="shared" si="79"/>
        <v>0.12645498038612479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464631244</v>
      </c>
      <c r="E308" s="31">
        <v>489282769</v>
      </c>
      <c r="F308" s="31">
        <v>140919384</v>
      </c>
      <c r="G308" s="36">
        <f t="shared" si="72"/>
        <v>0.30329295719940863</v>
      </c>
      <c r="H308" s="31">
        <v>128857587</v>
      </c>
      <c r="I308" s="36">
        <f t="shared" si="73"/>
        <v>0.2773330219695686</v>
      </c>
      <c r="J308" s="31">
        <v>128610540</v>
      </c>
      <c r="K308" s="36">
        <f t="shared" si="74"/>
        <v>0.26285524066759031</v>
      </c>
      <c r="L308" s="31">
        <v>0</v>
      </c>
      <c r="M308" s="36">
        <f t="shared" si="75"/>
        <v>0</v>
      </c>
      <c r="N308" s="31">
        <f t="shared" si="76"/>
        <v>398387511</v>
      </c>
      <c r="O308" s="36">
        <f t="shared" si="77"/>
        <v>0.81422755151224224</v>
      </c>
      <c r="P308" s="31">
        <v>111334824</v>
      </c>
      <c r="Q308" s="31">
        <v>432766894</v>
      </c>
      <c r="R308" s="31">
        <v>425258804</v>
      </c>
      <c r="S308" s="31">
        <v>338279337</v>
      </c>
      <c r="T308" s="36">
        <f t="shared" si="78"/>
        <v>0.7954669810904138</v>
      </c>
      <c r="U308" s="36">
        <f t="shared" si="79"/>
        <v>0.15516902420396339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1607408646</v>
      </c>
      <c r="E310" s="32">
        <f>SUM(E304:E309)</f>
        <v>1680288513</v>
      </c>
      <c r="F310" s="32">
        <f>SUM(F304:F309)</f>
        <v>420748991</v>
      </c>
      <c r="G310" s="37">
        <f t="shared" si="72"/>
        <v>0.26175608302656844</v>
      </c>
      <c r="H310" s="32">
        <f>SUM(H304:H309)</f>
        <v>403190825</v>
      </c>
      <c r="I310" s="37">
        <f t="shared" si="73"/>
        <v>0.25083280844813871</v>
      </c>
      <c r="J310" s="32">
        <f>SUM(J304:J309)</f>
        <v>440625323</v>
      </c>
      <c r="K310" s="37">
        <f t="shared" si="74"/>
        <v>0.26223194385427545</v>
      </c>
      <c r="L310" s="32">
        <f>SUM(L304:L309)</f>
        <v>0</v>
      </c>
      <c r="M310" s="37">
        <f t="shared" si="75"/>
        <v>0</v>
      </c>
      <c r="N310" s="32">
        <f t="shared" si="76"/>
        <v>1264565139</v>
      </c>
      <c r="O310" s="37">
        <f t="shared" si="77"/>
        <v>0.75258809973189411</v>
      </c>
      <c r="P310" s="32">
        <f>SUM(P304:P309)</f>
        <v>347760759</v>
      </c>
      <c r="Q310" s="32">
        <f>SUM(Q304:Q309)</f>
        <v>1439015143</v>
      </c>
      <c r="R310" s="32">
        <f>SUM(R304:R309)</f>
        <v>1429362715</v>
      </c>
      <c r="S310" s="32">
        <f>SUM(S304:S309)</f>
        <v>1025060077</v>
      </c>
      <c r="T310" s="37">
        <f t="shared" si="78"/>
        <v>0.71714482702174021</v>
      </c>
      <c r="U310" s="37">
        <f t="shared" si="79"/>
        <v>0.2670357755919206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430868182</v>
      </c>
      <c r="E311" s="31">
        <v>430868182</v>
      </c>
      <c r="F311" s="31">
        <v>109765791</v>
      </c>
      <c r="G311" s="36">
        <f t="shared" si="72"/>
        <v>0.254754924094163</v>
      </c>
      <c r="H311" s="31">
        <v>70338259</v>
      </c>
      <c r="I311" s="36">
        <f t="shared" si="73"/>
        <v>0.16324774475920806</v>
      </c>
      <c r="J311" s="31">
        <v>98485530</v>
      </c>
      <c r="K311" s="36">
        <f t="shared" si="74"/>
        <v>0.22857461774701202</v>
      </c>
      <c r="L311" s="31">
        <v>0</v>
      </c>
      <c r="M311" s="36">
        <f t="shared" si="75"/>
        <v>0</v>
      </c>
      <c r="N311" s="31">
        <f t="shared" si="76"/>
        <v>278589580</v>
      </c>
      <c r="O311" s="36">
        <f t="shared" si="77"/>
        <v>0.64657728660038305</v>
      </c>
      <c r="P311" s="31">
        <v>93614449</v>
      </c>
      <c r="Q311" s="31">
        <v>397310761</v>
      </c>
      <c r="R311" s="31">
        <v>397310761</v>
      </c>
      <c r="S311" s="31">
        <v>254029218</v>
      </c>
      <c r="T311" s="36">
        <f t="shared" si="78"/>
        <v>0.63937160262316683</v>
      </c>
      <c r="U311" s="36">
        <f t="shared" si="79"/>
        <v>5.2033431292214383E-2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1692979885</v>
      </c>
      <c r="E312" s="31">
        <v>1768738973</v>
      </c>
      <c r="F312" s="31">
        <v>560193160</v>
      </c>
      <c r="G312" s="36">
        <f t="shared" si="72"/>
        <v>0.33089179910722921</v>
      </c>
      <c r="H312" s="31">
        <v>360221439</v>
      </c>
      <c r="I312" s="36">
        <f t="shared" si="73"/>
        <v>0.21277360835270645</v>
      </c>
      <c r="J312" s="31">
        <v>451613828</v>
      </c>
      <c r="K312" s="36">
        <f t="shared" si="74"/>
        <v>0.25533096454249948</v>
      </c>
      <c r="L312" s="31">
        <v>0</v>
      </c>
      <c r="M312" s="36">
        <f t="shared" si="75"/>
        <v>0</v>
      </c>
      <c r="N312" s="31">
        <f t="shared" si="76"/>
        <v>1372028427</v>
      </c>
      <c r="O312" s="36">
        <f t="shared" si="77"/>
        <v>0.77570995378298824</v>
      </c>
      <c r="P312" s="31">
        <v>423724409</v>
      </c>
      <c r="Q312" s="31">
        <v>1581002155</v>
      </c>
      <c r="R312" s="31">
        <v>1614831630</v>
      </c>
      <c r="S312" s="31">
        <v>1205345182</v>
      </c>
      <c r="T312" s="36">
        <f t="shared" si="78"/>
        <v>0.74642158328295816</v>
      </c>
      <c r="U312" s="36">
        <f t="shared" si="79"/>
        <v>6.581971302012013E-2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1115261720</v>
      </c>
      <c r="E313" s="31">
        <v>1165261720</v>
      </c>
      <c r="F313" s="31">
        <v>341525971</v>
      </c>
      <c r="G313" s="36">
        <f t="shared" si="72"/>
        <v>0.30622943913111267</v>
      </c>
      <c r="H313" s="31">
        <v>262409732</v>
      </c>
      <c r="I313" s="36">
        <f t="shared" si="73"/>
        <v>0.23528982237460819</v>
      </c>
      <c r="J313" s="31">
        <v>255780715</v>
      </c>
      <c r="K313" s="36">
        <f t="shared" si="74"/>
        <v>0.21950494949752575</v>
      </c>
      <c r="L313" s="31">
        <v>0</v>
      </c>
      <c r="M313" s="36">
        <f t="shared" si="75"/>
        <v>0</v>
      </c>
      <c r="N313" s="31">
        <f t="shared" si="76"/>
        <v>859716418</v>
      </c>
      <c r="O313" s="36">
        <f t="shared" si="77"/>
        <v>0.73778826099256056</v>
      </c>
      <c r="P313" s="31">
        <v>207756272</v>
      </c>
      <c r="Q313" s="31">
        <v>956423812</v>
      </c>
      <c r="R313" s="31">
        <v>993715100</v>
      </c>
      <c r="S313" s="31">
        <v>695951661</v>
      </c>
      <c r="T313" s="36">
        <f t="shared" si="78"/>
        <v>0.70035331152761993</v>
      </c>
      <c r="U313" s="36">
        <f t="shared" si="79"/>
        <v>0.23115760856548295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626115855</v>
      </c>
      <c r="E314" s="31">
        <v>638750570</v>
      </c>
      <c r="F314" s="31">
        <v>138805893</v>
      </c>
      <c r="G314" s="36">
        <f t="shared" si="72"/>
        <v>0.22169362409773188</v>
      </c>
      <c r="H314" s="31">
        <v>148539694</v>
      </c>
      <c r="I314" s="36">
        <f t="shared" si="73"/>
        <v>0.23723994978533167</v>
      </c>
      <c r="J314" s="31">
        <v>157588743</v>
      </c>
      <c r="K314" s="36">
        <f t="shared" si="74"/>
        <v>0.2467140545956773</v>
      </c>
      <c r="L314" s="31">
        <v>0</v>
      </c>
      <c r="M314" s="36">
        <f t="shared" si="75"/>
        <v>0</v>
      </c>
      <c r="N314" s="31">
        <f t="shared" si="76"/>
        <v>444934330</v>
      </c>
      <c r="O314" s="36">
        <f t="shared" si="77"/>
        <v>0.6965697580512531</v>
      </c>
      <c r="P314" s="31">
        <v>143917456</v>
      </c>
      <c r="Q314" s="31">
        <v>555186950</v>
      </c>
      <c r="R314" s="31">
        <v>555186950</v>
      </c>
      <c r="S314" s="31">
        <v>381333647</v>
      </c>
      <c r="T314" s="36">
        <f t="shared" si="78"/>
        <v>0.68685628687778055</v>
      </c>
      <c r="U314" s="36">
        <f t="shared" si="79"/>
        <v>9.4993945696205229E-2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633776574</v>
      </c>
      <c r="E315" s="31">
        <v>623446683</v>
      </c>
      <c r="F315" s="31">
        <v>120978351</v>
      </c>
      <c r="G315" s="36">
        <f t="shared" si="72"/>
        <v>0.19088485747660341</v>
      </c>
      <c r="H315" s="31">
        <v>163873020</v>
      </c>
      <c r="I315" s="36">
        <f t="shared" si="73"/>
        <v>0.25856591537572354</v>
      </c>
      <c r="J315" s="31">
        <v>183664631</v>
      </c>
      <c r="K315" s="36">
        <f t="shared" si="74"/>
        <v>0.29459557009143633</v>
      </c>
      <c r="L315" s="31">
        <v>0</v>
      </c>
      <c r="M315" s="36">
        <f t="shared" si="75"/>
        <v>0</v>
      </c>
      <c r="N315" s="31">
        <f t="shared" si="76"/>
        <v>468516002</v>
      </c>
      <c r="O315" s="36">
        <f t="shared" si="77"/>
        <v>0.75149329489655814</v>
      </c>
      <c r="P315" s="31">
        <v>171601718</v>
      </c>
      <c r="Q315" s="31">
        <v>657831028</v>
      </c>
      <c r="R315" s="31">
        <v>614163011</v>
      </c>
      <c r="S315" s="31">
        <v>426937751</v>
      </c>
      <c r="T315" s="36">
        <f t="shared" si="78"/>
        <v>0.69515380013662198</v>
      </c>
      <c r="U315" s="36">
        <f t="shared" si="79"/>
        <v>7.0295992024975051E-2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4499002216</v>
      </c>
      <c r="E317" s="32">
        <f>SUM(E311:E316)</f>
        <v>4627066128</v>
      </c>
      <c r="F317" s="32">
        <f>SUM(F311:F316)</f>
        <v>1271269166</v>
      </c>
      <c r="G317" s="37">
        <f t="shared" si="72"/>
        <v>0.28256691260985145</v>
      </c>
      <c r="H317" s="32">
        <f>SUM(H311:H316)</f>
        <v>1005382144</v>
      </c>
      <c r="I317" s="37">
        <f t="shared" si="73"/>
        <v>0.22346780368867461</v>
      </c>
      <c r="J317" s="32">
        <f>SUM(J311:J316)</f>
        <v>1147133447</v>
      </c>
      <c r="K317" s="37">
        <f t="shared" si="74"/>
        <v>0.24791810085840207</v>
      </c>
      <c r="L317" s="32">
        <f>SUM(L311:L316)</f>
        <v>0</v>
      </c>
      <c r="M317" s="37">
        <f t="shared" si="75"/>
        <v>0</v>
      </c>
      <c r="N317" s="32">
        <f t="shared" si="76"/>
        <v>3423784757</v>
      </c>
      <c r="O317" s="37">
        <f t="shared" si="77"/>
        <v>0.73994722839197768</v>
      </c>
      <c r="P317" s="32">
        <f>SUM(P311:P316)</f>
        <v>1040614304</v>
      </c>
      <c r="Q317" s="32">
        <f>SUM(Q311:Q316)</f>
        <v>4147754706</v>
      </c>
      <c r="R317" s="32">
        <f>SUM(R311:R316)</f>
        <v>4175207452</v>
      </c>
      <c r="S317" s="32">
        <f>SUM(S311:S316)</f>
        <v>2963597459</v>
      </c>
      <c r="T317" s="37">
        <f t="shared" si="78"/>
        <v>0.70980843301100716</v>
      </c>
      <c r="U317" s="37">
        <f t="shared" si="79"/>
        <v>0.10236179013737634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163750395</v>
      </c>
      <c r="E318" s="31">
        <v>174549261</v>
      </c>
      <c r="F318" s="31">
        <v>42878638</v>
      </c>
      <c r="G318" s="36">
        <f t="shared" si="72"/>
        <v>0.26185364621563201</v>
      </c>
      <c r="H318" s="31">
        <v>37864288</v>
      </c>
      <c r="I318" s="36">
        <f t="shared" si="73"/>
        <v>0.23123173534940175</v>
      </c>
      <c r="J318" s="31">
        <v>34233300</v>
      </c>
      <c r="K318" s="36">
        <f t="shared" si="74"/>
        <v>0.19612400421448933</v>
      </c>
      <c r="L318" s="31">
        <v>0</v>
      </c>
      <c r="M318" s="36">
        <f t="shared" si="75"/>
        <v>0</v>
      </c>
      <c r="N318" s="31">
        <f t="shared" si="76"/>
        <v>114976226</v>
      </c>
      <c r="O318" s="36">
        <f t="shared" si="77"/>
        <v>0.65870359657380617</v>
      </c>
      <c r="P318" s="31">
        <v>29874601</v>
      </c>
      <c r="Q318" s="31">
        <v>142018286</v>
      </c>
      <c r="R318" s="31">
        <v>141839249</v>
      </c>
      <c r="S318" s="31">
        <v>101981680</v>
      </c>
      <c r="T318" s="36">
        <f t="shared" si="78"/>
        <v>0.7189947826077393</v>
      </c>
      <c r="U318" s="36">
        <f t="shared" si="79"/>
        <v>0.1458998230637456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670014100</v>
      </c>
      <c r="E319" s="31">
        <v>720111355</v>
      </c>
      <c r="F319" s="31">
        <v>194637430</v>
      </c>
      <c r="G319" s="36">
        <f t="shared" si="72"/>
        <v>0.2904975134105387</v>
      </c>
      <c r="H319" s="31">
        <v>176586756</v>
      </c>
      <c r="I319" s="36">
        <f t="shared" si="73"/>
        <v>0.26355677589471627</v>
      </c>
      <c r="J319" s="31">
        <v>182915357</v>
      </c>
      <c r="K319" s="36">
        <f t="shared" si="74"/>
        <v>0.2540098218559545</v>
      </c>
      <c r="L319" s="31">
        <v>0</v>
      </c>
      <c r="M319" s="36">
        <f t="shared" si="75"/>
        <v>0</v>
      </c>
      <c r="N319" s="31">
        <f t="shared" si="76"/>
        <v>554139543</v>
      </c>
      <c r="O319" s="36">
        <f t="shared" si="77"/>
        <v>0.7695192405346809</v>
      </c>
      <c r="P319" s="31">
        <v>143829619</v>
      </c>
      <c r="Q319" s="31">
        <v>629855957</v>
      </c>
      <c r="R319" s="31">
        <v>613837111</v>
      </c>
      <c r="S319" s="31">
        <v>475999859</v>
      </c>
      <c r="T319" s="36">
        <f t="shared" si="78"/>
        <v>0.77544979029461125</v>
      </c>
      <c r="U319" s="36">
        <f t="shared" si="79"/>
        <v>0.271750271409674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193608540</v>
      </c>
      <c r="E320" s="31">
        <v>193858540</v>
      </c>
      <c r="F320" s="31">
        <v>51914668</v>
      </c>
      <c r="G320" s="36">
        <f t="shared" si="72"/>
        <v>0.26814244867504294</v>
      </c>
      <c r="H320" s="31">
        <v>47829842</v>
      </c>
      <c r="I320" s="36">
        <f t="shared" si="73"/>
        <v>0.24704407150634988</v>
      </c>
      <c r="J320" s="31">
        <v>48247763</v>
      </c>
      <c r="K320" s="36">
        <f t="shared" si="74"/>
        <v>0.2488812873552024</v>
      </c>
      <c r="L320" s="31">
        <v>0</v>
      </c>
      <c r="M320" s="36">
        <f t="shared" si="75"/>
        <v>0</v>
      </c>
      <c r="N320" s="31">
        <f t="shared" si="76"/>
        <v>147992273</v>
      </c>
      <c r="O320" s="36">
        <f t="shared" si="77"/>
        <v>0.76340342292890473</v>
      </c>
      <c r="P320" s="31">
        <v>42588727</v>
      </c>
      <c r="Q320" s="31">
        <v>165992533</v>
      </c>
      <c r="R320" s="31">
        <v>174142533</v>
      </c>
      <c r="S320" s="31">
        <v>127129889</v>
      </c>
      <c r="T320" s="36">
        <f t="shared" si="78"/>
        <v>0.73003353523059178</v>
      </c>
      <c r="U320" s="36">
        <f t="shared" si="79"/>
        <v>0.1328763829921471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132852432</v>
      </c>
      <c r="E321" s="31">
        <v>162274949</v>
      </c>
      <c r="F321" s="31">
        <v>38165973</v>
      </c>
      <c r="G321" s="36">
        <f t="shared" si="72"/>
        <v>0.28728095094262179</v>
      </c>
      <c r="H321" s="31">
        <v>30194568</v>
      </c>
      <c r="I321" s="36">
        <f t="shared" si="73"/>
        <v>0.22727900080895772</v>
      </c>
      <c r="J321" s="31">
        <v>37581285</v>
      </c>
      <c r="K321" s="36">
        <f t="shared" si="74"/>
        <v>0.23159018216668797</v>
      </c>
      <c r="L321" s="31">
        <v>0</v>
      </c>
      <c r="M321" s="36">
        <f t="shared" si="75"/>
        <v>0</v>
      </c>
      <c r="N321" s="31">
        <f t="shared" si="76"/>
        <v>105941826</v>
      </c>
      <c r="O321" s="36">
        <f t="shared" si="77"/>
        <v>0.65285385484853853</v>
      </c>
      <c r="P321" s="31">
        <v>28917454</v>
      </c>
      <c r="Q321" s="31">
        <v>118186801</v>
      </c>
      <c r="R321" s="31">
        <v>133949641</v>
      </c>
      <c r="S321" s="31">
        <v>88072653</v>
      </c>
      <c r="T321" s="36">
        <f t="shared" si="78"/>
        <v>0.65750570395332375</v>
      </c>
      <c r="U321" s="36">
        <f t="shared" si="79"/>
        <v>0.29960559460040992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1160225467</v>
      </c>
      <c r="E323" s="32">
        <f>SUM(E318:E322)</f>
        <v>1250794105</v>
      </c>
      <c r="F323" s="32">
        <f>SUM(F318:F322)</f>
        <v>327596709</v>
      </c>
      <c r="G323" s="37">
        <f t="shared" si="72"/>
        <v>0.28235607501968407</v>
      </c>
      <c r="H323" s="32">
        <f>SUM(H318:H322)</f>
        <v>292475454</v>
      </c>
      <c r="I323" s="37">
        <f t="shared" si="73"/>
        <v>0.25208501478273448</v>
      </c>
      <c r="J323" s="32">
        <f>SUM(J318:J322)</f>
        <v>302977705</v>
      </c>
      <c r="K323" s="37">
        <f t="shared" si="74"/>
        <v>0.24222828024921017</v>
      </c>
      <c r="L323" s="32">
        <f>SUM(L318:L322)</f>
        <v>0</v>
      </c>
      <c r="M323" s="37">
        <f t="shared" si="75"/>
        <v>0</v>
      </c>
      <c r="N323" s="32">
        <f t="shared" si="76"/>
        <v>923049868</v>
      </c>
      <c r="O323" s="37">
        <f t="shared" si="77"/>
        <v>0.73797107318474287</v>
      </c>
      <c r="P323" s="32">
        <f>SUM(P318:P322)</f>
        <v>245210401</v>
      </c>
      <c r="Q323" s="32">
        <f>SUM(Q318:Q322)</f>
        <v>1056053577</v>
      </c>
      <c r="R323" s="32">
        <f>SUM(R318:R322)</f>
        <v>1063768534</v>
      </c>
      <c r="S323" s="32">
        <f>SUM(S318:S322)</f>
        <v>793184081</v>
      </c>
      <c r="T323" s="37">
        <f t="shared" si="78"/>
        <v>0.74563596839761381</v>
      </c>
      <c r="U323" s="37">
        <f t="shared" si="79"/>
        <v>0.23558260075599313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94999330</v>
      </c>
      <c r="E324" s="31">
        <v>94999330</v>
      </c>
      <c r="F324" s="31">
        <v>17153234</v>
      </c>
      <c r="G324" s="36">
        <f t="shared" si="72"/>
        <v>0.1805616313293999</v>
      </c>
      <c r="H324" s="31">
        <v>20018133</v>
      </c>
      <c r="I324" s="36">
        <f t="shared" si="73"/>
        <v>0.21071867559486998</v>
      </c>
      <c r="J324" s="31">
        <v>18182224</v>
      </c>
      <c r="K324" s="36">
        <f t="shared" si="74"/>
        <v>0.19139318140454253</v>
      </c>
      <c r="L324" s="31">
        <v>0</v>
      </c>
      <c r="M324" s="36">
        <f t="shared" si="75"/>
        <v>0</v>
      </c>
      <c r="N324" s="31">
        <f t="shared" si="76"/>
        <v>55353591</v>
      </c>
      <c r="O324" s="36">
        <f t="shared" si="77"/>
        <v>0.58267348832881238</v>
      </c>
      <c r="P324" s="31">
        <v>17862837</v>
      </c>
      <c r="Q324" s="31">
        <v>81031800</v>
      </c>
      <c r="R324" s="31">
        <v>81031800</v>
      </c>
      <c r="S324" s="31">
        <v>55014760</v>
      </c>
      <c r="T324" s="36">
        <f t="shared" si="78"/>
        <v>0.67892802578740696</v>
      </c>
      <c r="U324" s="36">
        <f t="shared" si="79"/>
        <v>1.7879970578021931E-2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240282945</v>
      </c>
      <c r="E325" s="31">
        <v>240282945</v>
      </c>
      <c r="F325" s="31">
        <v>54589940</v>
      </c>
      <c r="G325" s="36">
        <f t="shared" si="72"/>
        <v>0.22719024023948101</v>
      </c>
      <c r="H325" s="31">
        <v>58512603</v>
      </c>
      <c r="I325" s="36">
        <f t="shared" si="73"/>
        <v>0.24351542303595455</v>
      </c>
      <c r="J325" s="31">
        <v>62249851</v>
      </c>
      <c r="K325" s="36">
        <f t="shared" si="74"/>
        <v>0.25906895306281519</v>
      </c>
      <c r="L325" s="31">
        <v>0</v>
      </c>
      <c r="M325" s="36">
        <f t="shared" si="75"/>
        <v>0</v>
      </c>
      <c r="N325" s="31">
        <f t="shared" si="76"/>
        <v>175352394</v>
      </c>
      <c r="O325" s="36">
        <f t="shared" si="77"/>
        <v>0.72977461633825069</v>
      </c>
      <c r="P325" s="31">
        <v>57642318</v>
      </c>
      <c r="Q325" s="31">
        <v>228648958</v>
      </c>
      <c r="R325" s="31">
        <v>217271187</v>
      </c>
      <c r="S325" s="31">
        <v>156312848</v>
      </c>
      <c r="T325" s="36">
        <f t="shared" si="78"/>
        <v>0.71943661816511362</v>
      </c>
      <c r="U325" s="36">
        <f t="shared" si="79"/>
        <v>7.9933166462875516E-2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730458750</v>
      </c>
      <c r="E326" s="31">
        <v>764473590</v>
      </c>
      <c r="F326" s="31">
        <v>212085274</v>
      </c>
      <c r="G326" s="36">
        <f t="shared" si="72"/>
        <v>0.29034531244919715</v>
      </c>
      <c r="H326" s="31">
        <v>179428750</v>
      </c>
      <c r="I326" s="36">
        <f t="shared" si="73"/>
        <v>0.24563844296478068</v>
      </c>
      <c r="J326" s="31">
        <v>178946966</v>
      </c>
      <c r="K326" s="36">
        <f t="shared" si="74"/>
        <v>0.23407867628232912</v>
      </c>
      <c r="L326" s="31">
        <v>0</v>
      </c>
      <c r="M326" s="36">
        <f t="shared" si="75"/>
        <v>0</v>
      </c>
      <c r="N326" s="31">
        <f t="shared" si="76"/>
        <v>570460990</v>
      </c>
      <c r="O326" s="36">
        <f t="shared" si="77"/>
        <v>0.74621412362983008</v>
      </c>
      <c r="P326" s="31">
        <v>157978019</v>
      </c>
      <c r="Q326" s="31">
        <v>651373939</v>
      </c>
      <c r="R326" s="31">
        <v>658093205</v>
      </c>
      <c r="S326" s="31">
        <v>458225059</v>
      </c>
      <c r="T326" s="36">
        <f t="shared" si="78"/>
        <v>0.69629203814678498</v>
      </c>
      <c r="U326" s="36">
        <f t="shared" si="79"/>
        <v>0.1327333203235066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1192412322</v>
      </c>
      <c r="E327" s="31">
        <v>1192412322</v>
      </c>
      <c r="F327" s="31">
        <v>279411290</v>
      </c>
      <c r="G327" s="36">
        <f t="shared" si="72"/>
        <v>0.23432439001582206</v>
      </c>
      <c r="H327" s="31">
        <v>291969592</v>
      </c>
      <c r="I327" s="36">
        <f t="shared" si="73"/>
        <v>0.24485623522431194</v>
      </c>
      <c r="J327" s="31">
        <v>262380825</v>
      </c>
      <c r="K327" s="36">
        <f t="shared" si="74"/>
        <v>0.22004202754288546</v>
      </c>
      <c r="L327" s="31">
        <v>0</v>
      </c>
      <c r="M327" s="36">
        <f t="shared" si="75"/>
        <v>0</v>
      </c>
      <c r="N327" s="31">
        <f t="shared" si="76"/>
        <v>833761707</v>
      </c>
      <c r="O327" s="36">
        <f t="shared" si="77"/>
        <v>0.69922265278301943</v>
      </c>
      <c r="P327" s="31">
        <v>236846378</v>
      </c>
      <c r="Q327" s="31">
        <v>970060194</v>
      </c>
      <c r="R327" s="31">
        <v>958776471</v>
      </c>
      <c r="S327" s="31">
        <v>683031651</v>
      </c>
      <c r="T327" s="36">
        <f t="shared" si="78"/>
        <v>0.71239926266400833</v>
      </c>
      <c r="U327" s="36">
        <f t="shared" si="79"/>
        <v>0.10781016461227022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353908900</v>
      </c>
      <c r="E328" s="31">
        <v>381858900</v>
      </c>
      <c r="F328" s="31">
        <v>97787941</v>
      </c>
      <c r="G328" s="36">
        <f t="shared" si="72"/>
        <v>0.27630822790836851</v>
      </c>
      <c r="H328" s="31">
        <v>88004892</v>
      </c>
      <c r="I328" s="36">
        <f t="shared" si="73"/>
        <v>0.24866538253205839</v>
      </c>
      <c r="J328" s="31">
        <v>88569209</v>
      </c>
      <c r="K328" s="36">
        <f t="shared" si="74"/>
        <v>0.2319422409691119</v>
      </c>
      <c r="L328" s="31">
        <v>0</v>
      </c>
      <c r="M328" s="36">
        <f t="shared" si="75"/>
        <v>0</v>
      </c>
      <c r="N328" s="31">
        <f t="shared" si="76"/>
        <v>274362042</v>
      </c>
      <c r="O328" s="36">
        <f t="shared" si="77"/>
        <v>0.71849063096342658</v>
      </c>
      <c r="P328" s="31">
        <v>75933217</v>
      </c>
      <c r="Q328" s="31">
        <v>329402200</v>
      </c>
      <c r="R328" s="31">
        <v>320123200</v>
      </c>
      <c r="S328" s="31">
        <v>234056657</v>
      </c>
      <c r="T328" s="36">
        <f t="shared" si="78"/>
        <v>0.73114556208359782</v>
      </c>
      <c r="U328" s="36">
        <f t="shared" si="79"/>
        <v>0.16640928040754543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290482107</v>
      </c>
      <c r="E329" s="31">
        <v>289787291</v>
      </c>
      <c r="F329" s="31">
        <v>75868244</v>
      </c>
      <c r="G329" s="36">
        <f t="shared" si="72"/>
        <v>0.26118043821542508</v>
      </c>
      <c r="H329" s="31">
        <v>61357382</v>
      </c>
      <c r="I329" s="36">
        <f t="shared" si="73"/>
        <v>0.21122602914746827</v>
      </c>
      <c r="J329" s="31">
        <v>78236536</v>
      </c>
      <c r="K329" s="36">
        <f t="shared" si="74"/>
        <v>0.26997918276547195</v>
      </c>
      <c r="L329" s="31">
        <v>0</v>
      </c>
      <c r="M329" s="36">
        <f t="shared" si="75"/>
        <v>0</v>
      </c>
      <c r="N329" s="31">
        <f t="shared" si="76"/>
        <v>215462162</v>
      </c>
      <c r="O329" s="36">
        <f t="shared" si="77"/>
        <v>0.74351832772404092</v>
      </c>
      <c r="P329" s="31">
        <v>56542250</v>
      </c>
      <c r="Q329" s="31">
        <v>266162496</v>
      </c>
      <c r="R329" s="31">
        <v>259810327</v>
      </c>
      <c r="S329" s="31">
        <v>182653163</v>
      </c>
      <c r="T329" s="36">
        <f t="shared" si="78"/>
        <v>0.70302503025601437</v>
      </c>
      <c r="U329" s="36">
        <f t="shared" si="79"/>
        <v>0.38368275050957479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456044146</v>
      </c>
      <c r="E330" s="31">
        <v>451610031</v>
      </c>
      <c r="F330" s="31">
        <v>130339712</v>
      </c>
      <c r="G330" s="36">
        <f t="shared" si="72"/>
        <v>0.28580503256805317</v>
      </c>
      <c r="H330" s="31">
        <v>108900591</v>
      </c>
      <c r="I330" s="36">
        <f t="shared" si="73"/>
        <v>0.23879396754716811</v>
      </c>
      <c r="J330" s="31">
        <v>96650518</v>
      </c>
      <c r="K330" s="36">
        <f t="shared" si="74"/>
        <v>0.21401322239452206</v>
      </c>
      <c r="L330" s="31">
        <v>0</v>
      </c>
      <c r="M330" s="36">
        <f t="shared" si="75"/>
        <v>0</v>
      </c>
      <c r="N330" s="31">
        <f t="shared" si="76"/>
        <v>335890821</v>
      </c>
      <c r="O330" s="36">
        <f t="shared" si="77"/>
        <v>0.74376297677940639</v>
      </c>
      <c r="P330" s="31">
        <v>98936479</v>
      </c>
      <c r="Q330" s="31">
        <v>425837307</v>
      </c>
      <c r="R330" s="31">
        <v>402836850</v>
      </c>
      <c r="S330" s="31">
        <v>303730576</v>
      </c>
      <c r="T330" s="36">
        <f t="shared" si="78"/>
        <v>0.75397912579248894</v>
      </c>
      <c r="U330" s="36">
        <f t="shared" si="79"/>
        <v>-2.3105340144558784E-2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3358588500</v>
      </c>
      <c r="E332" s="32">
        <f>SUM(E324:E331)</f>
        <v>3415424409</v>
      </c>
      <c r="F332" s="32">
        <f>SUM(F324:F331)</f>
        <v>867235635</v>
      </c>
      <c r="G332" s="37">
        <f t="shared" si="72"/>
        <v>0.25821431681791324</v>
      </c>
      <c r="H332" s="32">
        <f>SUM(H324:H331)</f>
        <v>808191943</v>
      </c>
      <c r="I332" s="37">
        <f t="shared" si="73"/>
        <v>0.24063440430406999</v>
      </c>
      <c r="J332" s="32">
        <f>SUM(J324:J331)</f>
        <v>785216129</v>
      </c>
      <c r="K332" s="37">
        <f t="shared" si="74"/>
        <v>0.22990294469140451</v>
      </c>
      <c r="L332" s="32">
        <f>SUM(L324:L331)</f>
        <v>0</v>
      </c>
      <c r="M332" s="37">
        <f t="shared" si="75"/>
        <v>0</v>
      </c>
      <c r="N332" s="32">
        <f t="shared" si="76"/>
        <v>2460643707</v>
      </c>
      <c r="O332" s="37">
        <f t="shared" si="77"/>
        <v>0.72045034886907378</v>
      </c>
      <c r="P332" s="32">
        <f>SUM(P324:P331)</f>
        <v>701741498</v>
      </c>
      <c r="Q332" s="32">
        <f>SUM(Q324:Q331)</f>
        <v>2952516894</v>
      </c>
      <c r="R332" s="32">
        <f>SUM(R324:R331)</f>
        <v>2897943040</v>
      </c>
      <c r="S332" s="32">
        <f>SUM(S324:S331)</f>
        <v>2073024714</v>
      </c>
      <c r="T332" s="37">
        <f t="shared" si="78"/>
        <v>0.71534349895296767</v>
      </c>
      <c r="U332" s="37">
        <f t="shared" si="79"/>
        <v>0.11895353379828189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21294181</v>
      </c>
      <c r="E333" s="31">
        <v>23991908</v>
      </c>
      <c r="F333" s="31">
        <v>5985823</v>
      </c>
      <c r="G333" s="36">
        <f t="shared" si="72"/>
        <v>0.28110134876753418</v>
      </c>
      <c r="H333" s="31">
        <v>5617489</v>
      </c>
      <c r="I333" s="36">
        <f t="shared" si="73"/>
        <v>0.26380394719101902</v>
      </c>
      <c r="J333" s="31">
        <v>5269802</v>
      </c>
      <c r="K333" s="36">
        <f t="shared" si="74"/>
        <v>0.21964914170227728</v>
      </c>
      <c r="L333" s="31">
        <v>0</v>
      </c>
      <c r="M333" s="36">
        <f t="shared" si="75"/>
        <v>0</v>
      </c>
      <c r="N333" s="31">
        <f t="shared" si="76"/>
        <v>16873114</v>
      </c>
      <c r="O333" s="36">
        <f t="shared" si="77"/>
        <v>0.70328354043371621</v>
      </c>
      <c r="P333" s="31">
        <v>4295501</v>
      </c>
      <c r="Q333" s="31">
        <v>20622827</v>
      </c>
      <c r="R333" s="31">
        <v>19448268</v>
      </c>
      <c r="S333" s="31">
        <v>13566877</v>
      </c>
      <c r="T333" s="36">
        <f t="shared" si="78"/>
        <v>0.6975879291667515</v>
      </c>
      <c r="U333" s="36">
        <f t="shared" si="79"/>
        <v>0.22681894382052281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26013396</v>
      </c>
      <c r="E334" s="31">
        <v>23275530</v>
      </c>
      <c r="F334" s="31">
        <v>5286628</v>
      </c>
      <c r="G334" s="36">
        <f t="shared" si="72"/>
        <v>0.20322713727957703</v>
      </c>
      <c r="H334" s="31">
        <v>5426294</v>
      </c>
      <c r="I334" s="36">
        <f t="shared" si="73"/>
        <v>0.20859614023482362</v>
      </c>
      <c r="J334" s="31">
        <v>5385045</v>
      </c>
      <c r="K334" s="36">
        <f t="shared" si="74"/>
        <v>0.23136078963615436</v>
      </c>
      <c r="L334" s="31">
        <v>0</v>
      </c>
      <c r="M334" s="36">
        <f t="shared" si="75"/>
        <v>0</v>
      </c>
      <c r="N334" s="31">
        <f t="shared" si="76"/>
        <v>16097967</v>
      </c>
      <c r="O334" s="36">
        <f t="shared" si="77"/>
        <v>0.69162622720084144</v>
      </c>
      <c r="P334" s="31">
        <v>4911423</v>
      </c>
      <c r="Q334" s="31">
        <v>21123497</v>
      </c>
      <c r="R334" s="31">
        <v>21377427</v>
      </c>
      <c r="S334" s="31">
        <v>15743281</v>
      </c>
      <c r="T334" s="36">
        <f t="shared" si="78"/>
        <v>0.73644414737096286</v>
      </c>
      <c r="U334" s="36">
        <f t="shared" si="79"/>
        <v>9.6432744644474822E-2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155541629</v>
      </c>
      <c r="E335" s="31">
        <v>153826129</v>
      </c>
      <c r="F335" s="31">
        <v>41914381</v>
      </c>
      <c r="G335" s="36">
        <f t="shared" si="72"/>
        <v>0.2694737175473455</v>
      </c>
      <c r="H335" s="31">
        <v>38841490</v>
      </c>
      <c r="I335" s="36">
        <f t="shared" si="73"/>
        <v>0.24971764954319722</v>
      </c>
      <c r="J335" s="31">
        <v>27437419</v>
      </c>
      <c r="K335" s="36">
        <f t="shared" si="74"/>
        <v>0.1783664399433727</v>
      </c>
      <c r="L335" s="31">
        <v>0</v>
      </c>
      <c r="M335" s="36">
        <f t="shared" si="75"/>
        <v>0</v>
      </c>
      <c r="N335" s="31">
        <f t="shared" si="76"/>
        <v>108193290</v>
      </c>
      <c r="O335" s="36">
        <f t="shared" si="77"/>
        <v>0.70334793382208816</v>
      </c>
      <c r="P335" s="31">
        <v>30920627</v>
      </c>
      <c r="Q335" s="31">
        <v>135232214</v>
      </c>
      <c r="R335" s="31">
        <v>146456184</v>
      </c>
      <c r="S335" s="31">
        <v>99232988</v>
      </c>
      <c r="T335" s="36">
        <f t="shared" si="78"/>
        <v>0.67756092839343673</v>
      </c>
      <c r="U335" s="36">
        <f t="shared" si="79"/>
        <v>-0.11264997957512313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202849206</v>
      </c>
      <c r="E337" s="32">
        <f>SUM(E333:E336)</f>
        <v>201093567</v>
      </c>
      <c r="F337" s="32">
        <f>SUM(F333:F336)</f>
        <v>53186832</v>
      </c>
      <c r="G337" s="37">
        <f t="shared" si="72"/>
        <v>0.26219886707370205</v>
      </c>
      <c r="H337" s="32">
        <f>SUM(H333:H336)</f>
        <v>49885273</v>
      </c>
      <c r="I337" s="37">
        <f t="shared" si="73"/>
        <v>0.24592293942723148</v>
      </c>
      <c r="J337" s="32">
        <f>SUM(J333:J336)</f>
        <v>38092266</v>
      </c>
      <c r="K337" s="37">
        <f t="shared" si="74"/>
        <v>0.18942558217190508</v>
      </c>
      <c r="L337" s="32">
        <f>SUM(L333:L336)</f>
        <v>0</v>
      </c>
      <c r="M337" s="37">
        <f t="shared" si="75"/>
        <v>0</v>
      </c>
      <c r="N337" s="32">
        <f t="shared" si="76"/>
        <v>141164371</v>
      </c>
      <c r="O337" s="37">
        <f t="shared" si="77"/>
        <v>0.70198352491305704</v>
      </c>
      <c r="P337" s="32">
        <f>SUM(P333:P336)</f>
        <v>40127551</v>
      </c>
      <c r="Q337" s="32">
        <f>SUM(Q333:Q336)</f>
        <v>176978538</v>
      </c>
      <c r="R337" s="32">
        <f>SUM(R333:R336)</f>
        <v>187281879</v>
      </c>
      <c r="S337" s="32">
        <f>SUM(S333:S336)</f>
        <v>128543146</v>
      </c>
      <c r="T337" s="37">
        <f t="shared" si="78"/>
        <v>0.68636189836604533</v>
      </c>
      <c r="U337" s="37">
        <f t="shared" si="79"/>
        <v>-5.072038909127552E-2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32687131203</v>
      </c>
      <c r="E338" s="32">
        <f>SUM(E302,E304:E309,E311:E316,E318:E322,E324:E331,E333:E336)</f>
        <v>33744840710</v>
      </c>
      <c r="F338" s="32">
        <f>SUM(F302,F304:F309,F311:F316,F318:F322,F324:F331,F333:F336)</f>
        <v>9646348909</v>
      </c>
      <c r="G338" s="37">
        <f t="shared" si="72"/>
        <v>0.29511151801889135</v>
      </c>
      <c r="H338" s="32">
        <f>SUM(H302,H304:H309,H311:H316,H318:H322,H324:H331,H333:H336)</f>
        <v>8066920659</v>
      </c>
      <c r="I338" s="37">
        <f t="shared" si="73"/>
        <v>0.24679194417219533</v>
      </c>
      <c r="J338" s="32">
        <f>SUM(J302,J304:J309,J311:J316,J318:J322,J324:J331,J333:J336)</f>
        <v>7942492886</v>
      </c>
      <c r="K338" s="37">
        <f t="shared" si="74"/>
        <v>0.23536910291730342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25655762454</v>
      </c>
      <c r="O338" s="37">
        <f t="shared" si="77"/>
        <v>0.76028696281257391</v>
      </c>
      <c r="P338" s="32">
        <f>SUM(P302,P304:P309,P311:P316,P318:P322,P324:P331,P333:P336)</f>
        <v>7099825387</v>
      </c>
      <c r="Q338" s="32">
        <f>SUM(Q302,Q304:Q309,Q311:Q316,Q318:Q322,Q324:Q331,Q333:Q336)</f>
        <v>29899656253</v>
      </c>
      <c r="R338" s="32">
        <f>SUM(R302,R304:R309,R311:R316,R318:R322,R324:R331,R333:R336)</f>
        <v>29883250463</v>
      </c>
      <c r="S338" s="32">
        <f>SUM(S302,S304:S309,S311:S316,S318:S322,S324:S331,S333:S336)</f>
        <v>22196541441</v>
      </c>
      <c r="T338" s="37">
        <f t="shared" si="78"/>
        <v>0.74277533725732703</v>
      </c>
      <c r="U338" s="37">
        <f t="shared" si="79"/>
        <v>0.11868848219041417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187395139650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191437580910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49978324240</v>
      </c>
      <c r="G339" s="39">
        <f t="shared" si="72"/>
        <v>0.26670021609602618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42344583695</v>
      </c>
      <c r="I339" s="39">
        <f t="shared" si="73"/>
        <v>0.22596415133331341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41043820296</v>
      </c>
      <c r="K339" s="39">
        <f t="shared" si="74"/>
        <v>0.21439792595005583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133366728231</v>
      </c>
      <c r="O339" s="39">
        <f t="shared" si="77"/>
        <v>0.69665907601339427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36076255050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174853063994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170132257586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117786007064</v>
      </c>
      <c r="T339" s="39">
        <f t="shared" si="78"/>
        <v>0.69232024975898798</v>
      </c>
      <c r="U339" s="39">
        <f t="shared" si="79"/>
        <v>0.13769625586456202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1163341642</v>
      </c>
      <c r="E8" s="31">
        <v>1163341642</v>
      </c>
      <c r="F8" s="31">
        <v>345432103</v>
      </c>
      <c r="G8" s="36">
        <f>IF(($D8       =0),0,($F8       /$D8       ))</f>
        <v>0.29693091911172215</v>
      </c>
      <c r="H8" s="31">
        <v>344692255</v>
      </c>
      <c r="I8" s="36">
        <f>IF(($D8       =0),0,($H8       /$D8       ))</f>
        <v>0.29629495116104509</v>
      </c>
      <c r="J8" s="31">
        <v>291232046</v>
      </c>
      <c r="K8" s="36">
        <f>IF(($E8       =0),0,($J8       /$E8       ))</f>
        <v>0.2503409449861333</v>
      </c>
      <c r="L8" s="31">
        <v>0</v>
      </c>
      <c r="M8" s="36">
        <f>IF(($E8       =0),0,($L8       /$E8       ))</f>
        <v>0</v>
      </c>
      <c r="N8" s="31">
        <f>$F8       +$H8       +$J8</f>
        <v>981356404</v>
      </c>
      <c r="O8" s="36">
        <f>IF(($E8       =0),0,($N8       /$E8       ))</f>
        <v>0.84356681525890054</v>
      </c>
      <c r="P8" s="31">
        <v>252566713</v>
      </c>
      <c r="Q8" s="31">
        <v>1164265542</v>
      </c>
      <c r="R8" s="31">
        <v>1077438664</v>
      </c>
      <c r="S8" s="31">
        <v>838187329</v>
      </c>
      <c r="T8" s="36">
        <f>IF(($R8       =0),0,($S8       /$R8       ))</f>
        <v>0.77794435730403677</v>
      </c>
      <c r="U8" s="36">
        <f>IF(($P8       =0),0,(($J8       /$P8       )-1))</f>
        <v>0.15308958389936356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3734347270</v>
      </c>
      <c r="E9" s="31">
        <v>3848869620</v>
      </c>
      <c r="F9" s="31">
        <v>648856056</v>
      </c>
      <c r="G9" s="36">
        <f>IF(($D9       =0),0,($F9       /$D9       ))</f>
        <v>0.17375353953088568</v>
      </c>
      <c r="H9" s="31">
        <v>1124276706</v>
      </c>
      <c r="I9" s="36">
        <f>IF(($D9       =0),0,($H9       /$D9       ))</f>
        <v>0.30106378028415126</v>
      </c>
      <c r="J9" s="31">
        <v>669595798</v>
      </c>
      <c r="K9" s="36">
        <f>IF(($E9       =0),0,($J9       /$E9       ))</f>
        <v>0.17397206559571637</v>
      </c>
      <c r="L9" s="31">
        <v>0</v>
      </c>
      <c r="M9" s="36">
        <f>IF(($E9       =0),0,($L9       /$E9       ))</f>
        <v>0</v>
      </c>
      <c r="N9" s="31">
        <f>$F9       +$H9       +$J9</f>
        <v>2442728560</v>
      </c>
      <c r="O9" s="36">
        <f>IF(($E9       =0),0,($N9       /$E9       ))</f>
        <v>0.63466129050118358</v>
      </c>
      <c r="P9" s="31">
        <v>919594286</v>
      </c>
      <c r="Q9" s="31">
        <v>3426437560</v>
      </c>
      <c r="R9" s="31">
        <v>3696611430</v>
      </c>
      <c r="S9" s="31">
        <v>1995119118</v>
      </c>
      <c r="T9" s="36">
        <f>IF(($R9       =0),0,($S9       /$R9       ))</f>
        <v>0.53971567090025474</v>
      </c>
      <c r="U9" s="36">
        <f>IF(($P9       =0),0,(($J9       /$P9       )-1))</f>
        <v>-0.27185737428559886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4897688912</v>
      </c>
      <c r="E10" s="32">
        <f>SUM(E8:E9)</f>
        <v>5012211262</v>
      </c>
      <c r="F10" s="32">
        <f>SUM(F8:F9)</f>
        <v>994288159</v>
      </c>
      <c r="G10" s="37">
        <f t="shared" ref="G10:G54" si="0">IF(($D10      =0),0,($F10      /$D10      ))</f>
        <v>0.20301170140958924</v>
      </c>
      <c r="H10" s="32">
        <f>SUM(H8:H9)</f>
        <v>1468968961</v>
      </c>
      <c r="I10" s="37">
        <f t="shared" ref="I10:I54" si="1">IF(($D10      =0),0,($H10      /$D10      ))</f>
        <v>0.29993104653928254</v>
      </c>
      <c r="J10" s="32">
        <f>SUM(J8:J9)</f>
        <v>960827844</v>
      </c>
      <c r="K10" s="37">
        <f t="shared" ref="K10:K54" si="2">IF(($E10      =0),0,($J10      /$E10      ))</f>
        <v>0.19169739537606906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3424084964</v>
      </c>
      <c r="O10" s="37">
        <f t="shared" ref="O10:O54" si="5">IF(($E10      =0),0,($N10      /$E10      ))</f>
        <v>0.68314857156154729</v>
      </c>
      <c r="P10" s="32">
        <f>SUM(P8:P9)</f>
        <v>1172160999</v>
      </c>
      <c r="Q10" s="32">
        <f>SUM(Q8:Q9)</f>
        <v>4590703102</v>
      </c>
      <c r="R10" s="32">
        <f>SUM(R8:R9)</f>
        <v>4774050094</v>
      </c>
      <c r="S10" s="32">
        <f>SUM(S8:S9)</f>
        <v>2833306447</v>
      </c>
      <c r="T10" s="37">
        <f t="shared" ref="T10:T54" si="6">IF(($R10      =0),0,($S10      /$R10      ))</f>
        <v>0.59348066970660485</v>
      </c>
      <c r="U10" s="37">
        <f t="shared" ref="U10:U54" si="7">IF(($P10      =0),0,(($J10      /$P10      )-1))</f>
        <v>-0.18029362449381414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60127131</v>
      </c>
      <c r="E11" s="31">
        <v>60127131</v>
      </c>
      <c r="F11" s="31">
        <v>14314819</v>
      </c>
      <c r="G11" s="36">
        <f t="shared" si="0"/>
        <v>0.2380758696103428</v>
      </c>
      <c r="H11" s="31">
        <v>18259055</v>
      </c>
      <c r="I11" s="36">
        <f t="shared" si="1"/>
        <v>0.30367414337464399</v>
      </c>
      <c r="J11" s="31">
        <v>15163946</v>
      </c>
      <c r="K11" s="36">
        <f t="shared" si="2"/>
        <v>0.25219806346655721</v>
      </c>
      <c r="L11" s="31">
        <v>0</v>
      </c>
      <c r="M11" s="36">
        <f t="shared" si="3"/>
        <v>0</v>
      </c>
      <c r="N11" s="31">
        <f t="shared" si="4"/>
        <v>47737820</v>
      </c>
      <c r="O11" s="36">
        <f t="shared" si="5"/>
        <v>0.79394807645154397</v>
      </c>
      <c r="P11" s="31">
        <v>18319005</v>
      </c>
      <c r="Q11" s="31">
        <v>48414792</v>
      </c>
      <c r="R11" s="31">
        <v>66004681</v>
      </c>
      <c r="S11" s="31">
        <v>51060654</v>
      </c>
      <c r="T11" s="36">
        <f t="shared" si="6"/>
        <v>0.77359140634283197</v>
      </c>
      <c r="U11" s="36">
        <f t="shared" si="7"/>
        <v>-0.17222873185525089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34670473</v>
      </c>
      <c r="E12" s="31">
        <v>34670473</v>
      </c>
      <c r="F12" s="31">
        <v>5009997</v>
      </c>
      <c r="G12" s="36">
        <f t="shared" si="0"/>
        <v>0.14450327804873039</v>
      </c>
      <c r="H12" s="31">
        <v>5345410</v>
      </c>
      <c r="I12" s="36">
        <f t="shared" si="1"/>
        <v>0.1541775908277917</v>
      </c>
      <c r="J12" s="31">
        <v>184269</v>
      </c>
      <c r="K12" s="36">
        <f t="shared" si="2"/>
        <v>5.3148683607518133E-3</v>
      </c>
      <c r="L12" s="31">
        <v>0</v>
      </c>
      <c r="M12" s="36">
        <f t="shared" si="3"/>
        <v>0</v>
      </c>
      <c r="N12" s="31">
        <f t="shared" si="4"/>
        <v>10539676</v>
      </c>
      <c r="O12" s="36">
        <f t="shared" si="5"/>
        <v>0.30399573723727391</v>
      </c>
      <c r="P12" s="31">
        <v>5190770</v>
      </c>
      <c r="Q12" s="31">
        <v>32193351</v>
      </c>
      <c r="R12" s="31">
        <v>32627083</v>
      </c>
      <c r="S12" s="31">
        <v>15673266</v>
      </c>
      <c r="T12" s="36">
        <f t="shared" si="6"/>
        <v>0.4803759502496745</v>
      </c>
      <c r="U12" s="36">
        <f t="shared" si="7"/>
        <v>-0.96450064248656753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245879484</v>
      </c>
      <c r="E13" s="31">
        <v>405213003</v>
      </c>
      <c r="F13" s="31">
        <v>53577132</v>
      </c>
      <c r="G13" s="36">
        <f t="shared" si="0"/>
        <v>0.21789996923858845</v>
      </c>
      <c r="H13" s="31">
        <v>69024600</v>
      </c>
      <c r="I13" s="36">
        <f t="shared" si="1"/>
        <v>0.28072533290333407</v>
      </c>
      <c r="J13" s="31">
        <v>64406715</v>
      </c>
      <c r="K13" s="36">
        <f t="shared" si="2"/>
        <v>0.1589453312780291</v>
      </c>
      <c r="L13" s="31">
        <v>0</v>
      </c>
      <c r="M13" s="36">
        <f t="shared" si="3"/>
        <v>0</v>
      </c>
      <c r="N13" s="31">
        <f t="shared" si="4"/>
        <v>187008447</v>
      </c>
      <c r="O13" s="36">
        <f t="shared" si="5"/>
        <v>0.46150653018407706</v>
      </c>
      <c r="P13" s="31">
        <v>102444152</v>
      </c>
      <c r="Q13" s="31">
        <v>189875668</v>
      </c>
      <c r="R13" s="31">
        <v>242194923</v>
      </c>
      <c r="S13" s="31">
        <v>192984888</v>
      </c>
      <c r="T13" s="36">
        <f t="shared" si="6"/>
        <v>0.79681640560235856</v>
      </c>
      <c r="U13" s="36">
        <f t="shared" si="7"/>
        <v>-0.37129925190849355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82673784</v>
      </c>
      <c r="E14" s="31">
        <v>82673784</v>
      </c>
      <c r="F14" s="31">
        <v>25235783</v>
      </c>
      <c r="G14" s="36">
        <f t="shared" si="0"/>
        <v>0.30524528791375993</v>
      </c>
      <c r="H14" s="31">
        <v>20862377</v>
      </c>
      <c r="I14" s="36">
        <f t="shared" si="1"/>
        <v>0.2523457375556924</v>
      </c>
      <c r="J14" s="31">
        <v>23423778</v>
      </c>
      <c r="K14" s="36">
        <f t="shared" si="2"/>
        <v>0.28332775961966372</v>
      </c>
      <c r="L14" s="31">
        <v>0</v>
      </c>
      <c r="M14" s="36">
        <f t="shared" si="3"/>
        <v>0</v>
      </c>
      <c r="N14" s="31">
        <f t="shared" si="4"/>
        <v>69521938</v>
      </c>
      <c r="O14" s="36">
        <f t="shared" si="5"/>
        <v>0.84091878508911599</v>
      </c>
      <c r="P14" s="31">
        <v>26276383</v>
      </c>
      <c r="Q14" s="31">
        <v>107238193</v>
      </c>
      <c r="R14" s="31">
        <v>110530262</v>
      </c>
      <c r="S14" s="31">
        <v>88471769</v>
      </c>
      <c r="T14" s="36">
        <f t="shared" si="6"/>
        <v>0.80043028397055638</v>
      </c>
      <c r="U14" s="36">
        <f t="shared" si="7"/>
        <v>-0.10856155506638798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49856011</v>
      </c>
      <c r="E15" s="31">
        <v>50522569</v>
      </c>
      <c r="F15" s="31">
        <v>15145074</v>
      </c>
      <c r="G15" s="36">
        <f t="shared" si="0"/>
        <v>0.30377628888119429</v>
      </c>
      <c r="H15" s="31">
        <v>6122468</v>
      </c>
      <c r="I15" s="36">
        <f t="shared" si="1"/>
        <v>0.12280300563958076</v>
      </c>
      <c r="J15" s="31">
        <v>15780355</v>
      </c>
      <c r="K15" s="36">
        <f t="shared" si="2"/>
        <v>0.31234268787875769</v>
      </c>
      <c r="L15" s="31">
        <v>0</v>
      </c>
      <c r="M15" s="36">
        <f t="shared" si="3"/>
        <v>0</v>
      </c>
      <c r="N15" s="31">
        <f t="shared" si="4"/>
        <v>37047897</v>
      </c>
      <c r="O15" s="36">
        <f t="shared" si="5"/>
        <v>0.73329400569476189</v>
      </c>
      <c r="P15" s="31">
        <v>6425165</v>
      </c>
      <c r="Q15" s="31">
        <v>28850014</v>
      </c>
      <c r="R15" s="31">
        <v>33019753</v>
      </c>
      <c r="S15" s="31">
        <v>17306640</v>
      </c>
      <c r="T15" s="36">
        <f t="shared" si="6"/>
        <v>0.52412990490873745</v>
      </c>
      <c r="U15" s="36">
        <f t="shared" si="7"/>
        <v>1.456023308350836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163971576</v>
      </c>
      <c r="E16" s="31">
        <v>181433346</v>
      </c>
      <c r="F16" s="31">
        <v>53668086</v>
      </c>
      <c r="G16" s="36">
        <f t="shared" si="0"/>
        <v>0.32730115370727425</v>
      </c>
      <c r="H16" s="31">
        <v>29277377</v>
      </c>
      <c r="I16" s="36">
        <f t="shared" si="1"/>
        <v>0.1785515374933031</v>
      </c>
      <c r="J16" s="31">
        <v>29949363</v>
      </c>
      <c r="K16" s="36">
        <f t="shared" si="2"/>
        <v>0.16507088504006315</v>
      </c>
      <c r="L16" s="31">
        <v>0</v>
      </c>
      <c r="M16" s="36">
        <f t="shared" si="3"/>
        <v>0</v>
      </c>
      <c r="N16" s="31">
        <f t="shared" si="4"/>
        <v>112894826</v>
      </c>
      <c r="O16" s="36">
        <f t="shared" si="5"/>
        <v>0.62223857129328364</v>
      </c>
      <c r="P16" s="31">
        <v>39756495</v>
      </c>
      <c r="Q16" s="31">
        <v>131299510</v>
      </c>
      <c r="R16" s="31">
        <v>152887235</v>
      </c>
      <c r="S16" s="31">
        <v>104054413</v>
      </c>
      <c r="T16" s="36">
        <f t="shared" si="6"/>
        <v>0.68059581952672499</v>
      </c>
      <c r="U16" s="36">
        <f t="shared" si="7"/>
        <v>-0.24667999530642726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35154074</v>
      </c>
      <c r="E17" s="31">
        <v>38297587</v>
      </c>
      <c r="F17" s="31">
        <v>7082134</v>
      </c>
      <c r="G17" s="36">
        <f t="shared" si="0"/>
        <v>0.20145983649007509</v>
      </c>
      <c r="H17" s="31">
        <v>11175529</v>
      </c>
      <c r="I17" s="36">
        <f t="shared" si="1"/>
        <v>0.31790139031965398</v>
      </c>
      <c r="J17" s="31">
        <v>7817064</v>
      </c>
      <c r="K17" s="36">
        <f t="shared" si="2"/>
        <v>0.20411374742748153</v>
      </c>
      <c r="L17" s="31">
        <v>0</v>
      </c>
      <c r="M17" s="36">
        <f t="shared" si="3"/>
        <v>0</v>
      </c>
      <c r="N17" s="31">
        <f t="shared" si="4"/>
        <v>26074727</v>
      </c>
      <c r="O17" s="36">
        <f t="shared" si="5"/>
        <v>0.68084516656362715</v>
      </c>
      <c r="P17" s="31">
        <v>6645817</v>
      </c>
      <c r="Q17" s="31">
        <v>40636565</v>
      </c>
      <c r="R17" s="31">
        <v>42616188</v>
      </c>
      <c r="S17" s="31">
        <v>23097563</v>
      </c>
      <c r="T17" s="36">
        <f t="shared" si="6"/>
        <v>0.54199035821786778</v>
      </c>
      <c r="U17" s="36">
        <f t="shared" si="7"/>
        <v>0.17623822624065633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672332533</v>
      </c>
      <c r="E19" s="32">
        <f>SUM(E11:E18)</f>
        <v>852937893</v>
      </c>
      <c r="F19" s="32">
        <f>SUM(F11:F18)</f>
        <v>174033025</v>
      </c>
      <c r="G19" s="37">
        <f t="shared" si="0"/>
        <v>0.25884962642436937</v>
      </c>
      <c r="H19" s="32">
        <f>SUM(H11:H18)</f>
        <v>160066816</v>
      </c>
      <c r="I19" s="37">
        <f t="shared" si="1"/>
        <v>0.23807685653075486</v>
      </c>
      <c r="J19" s="32">
        <f>SUM(J11:J18)</f>
        <v>156725490</v>
      </c>
      <c r="K19" s="37">
        <f t="shared" si="2"/>
        <v>0.18374783356002217</v>
      </c>
      <c r="L19" s="32">
        <f>SUM(L11:L18)</f>
        <v>0</v>
      </c>
      <c r="M19" s="37">
        <f t="shared" si="3"/>
        <v>0</v>
      </c>
      <c r="N19" s="32">
        <f t="shared" si="4"/>
        <v>490825331</v>
      </c>
      <c r="O19" s="37">
        <f t="shared" si="5"/>
        <v>0.57545260332337</v>
      </c>
      <c r="P19" s="32">
        <f>SUM(P11:P18)</f>
        <v>205057787</v>
      </c>
      <c r="Q19" s="32">
        <f>SUM(Q11:Q18)</f>
        <v>578508093</v>
      </c>
      <c r="R19" s="32">
        <f>SUM(R11:R18)</f>
        <v>679880125</v>
      </c>
      <c r="S19" s="32">
        <f>SUM(S11:S18)</f>
        <v>492649193</v>
      </c>
      <c r="T19" s="37">
        <f t="shared" si="6"/>
        <v>0.72461184683108659</v>
      </c>
      <c r="U19" s="37">
        <f t="shared" si="7"/>
        <v>-0.23570086124064138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982487796</v>
      </c>
      <c r="E26" s="31">
        <v>1110664928</v>
      </c>
      <c r="F26" s="31">
        <v>685782343</v>
      </c>
      <c r="G26" s="36">
        <f t="shared" si="0"/>
        <v>0.69800596586748853</v>
      </c>
      <c r="H26" s="31">
        <v>566261901</v>
      </c>
      <c r="I26" s="36">
        <f t="shared" si="1"/>
        <v>0.57635514996259551</v>
      </c>
      <c r="J26" s="31">
        <v>390311888</v>
      </c>
      <c r="K26" s="36">
        <f t="shared" si="2"/>
        <v>0.35142181783199333</v>
      </c>
      <c r="L26" s="31">
        <v>0</v>
      </c>
      <c r="M26" s="36">
        <f t="shared" si="3"/>
        <v>0</v>
      </c>
      <c r="N26" s="31">
        <f t="shared" si="4"/>
        <v>1642356132</v>
      </c>
      <c r="O26" s="36">
        <f t="shared" si="5"/>
        <v>1.4787143184195333</v>
      </c>
      <c r="P26" s="31">
        <v>419536687</v>
      </c>
      <c r="Q26" s="31">
        <v>1120266923</v>
      </c>
      <c r="R26" s="31">
        <v>889266216</v>
      </c>
      <c r="S26" s="31">
        <v>1460888874</v>
      </c>
      <c r="T26" s="36">
        <f t="shared" si="6"/>
        <v>1.642802625035291</v>
      </c>
      <c r="U26" s="36">
        <f t="shared" si="7"/>
        <v>-6.9659698199409203E-2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982487796</v>
      </c>
      <c r="E27" s="32">
        <f>SUM(E20:E26)</f>
        <v>1110664928</v>
      </c>
      <c r="F27" s="32">
        <f>SUM(F20:F26)</f>
        <v>685782343</v>
      </c>
      <c r="G27" s="37">
        <f t="shared" si="0"/>
        <v>0.69800596586748853</v>
      </c>
      <c r="H27" s="32">
        <f>SUM(H20:H26)</f>
        <v>566261901</v>
      </c>
      <c r="I27" s="37">
        <f t="shared" si="1"/>
        <v>0.57635514996259551</v>
      </c>
      <c r="J27" s="32">
        <f>SUM(J20:J26)</f>
        <v>390311888</v>
      </c>
      <c r="K27" s="37">
        <f t="shared" si="2"/>
        <v>0.35142181783199333</v>
      </c>
      <c r="L27" s="32">
        <f>SUM(L20:L26)</f>
        <v>0</v>
      </c>
      <c r="M27" s="37">
        <f t="shared" si="3"/>
        <v>0</v>
      </c>
      <c r="N27" s="32">
        <f t="shared" si="4"/>
        <v>1642356132</v>
      </c>
      <c r="O27" s="37">
        <f t="shared" si="5"/>
        <v>1.4787143184195333</v>
      </c>
      <c r="P27" s="32">
        <f>SUM(P20:P26)</f>
        <v>419536687</v>
      </c>
      <c r="Q27" s="32">
        <f>SUM(Q20:Q26)</f>
        <v>1120266923</v>
      </c>
      <c r="R27" s="32">
        <f>SUM(R20:R26)</f>
        <v>889266216</v>
      </c>
      <c r="S27" s="32">
        <f>SUM(S20:S26)</f>
        <v>1460888874</v>
      </c>
      <c r="T27" s="37">
        <f t="shared" si="6"/>
        <v>1.642802625035291</v>
      </c>
      <c r="U27" s="37">
        <f t="shared" si="7"/>
        <v>-6.9659698199409203E-2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411813830</v>
      </c>
      <c r="E34" s="31">
        <v>441813830</v>
      </c>
      <c r="F34" s="31">
        <v>86532899</v>
      </c>
      <c r="G34" s="36">
        <f t="shared" si="0"/>
        <v>0.21012625778012362</v>
      </c>
      <c r="H34" s="31">
        <v>110560143</v>
      </c>
      <c r="I34" s="36">
        <f t="shared" si="1"/>
        <v>0.26847117543381194</v>
      </c>
      <c r="J34" s="31">
        <v>92760649</v>
      </c>
      <c r="K34" s="36">
        <f t="shared" si="2"/>
        <v>0.20995415421921038</v>
      </c>
      <c r="L34" s="31">
        <v>0</v>
      </c>
      <c r="M34" s="36">
        <f t="shared" si="3"/>
        <v>0</v>
      </c>
      <c r="N34" s="31">
        <f t="shared" si="4"/>
        <v>289853691</v>
      </c>
      <c r="O34" s="36">
        <f t="shared" si="5"/>
        <v>0.65605391076146258</v>
      </c>
      <c r="P34" s="31">
        <v>99424055</v>
      </c>
      <c r="Q34" s="31">
        <v>340633801</v>
      </c>
      <c r="R34" s="31">
        <v>379383801</v>
      </c>
      <c r="S34" s="31">
        <v>295452267</v>
      </c>
      <c r="T34" s="36">
        <f t="shared" si="6"/>
        <v>0.77876879882913086</v>
      </c>
      <c r="U34" s="36">
        <f t="shared" si="7"/>
        <v>-6.7020058676946936E-2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411813830</v>
      </c>
      <c r="E35" s="32">
        <f>SUM(E28:E34)</f>
        <v>441813830</v>
      </c>
      <c r="F35" s="32">
        <f>SUM(F28:F34)</f>
        <v>86532899</v>
      </c>
      <c r="G35" s="37">
        <f t="shared" si="0"/>
        <v>0.21012625778012362</v>
      </c>
      <c r="H35" s="32">
        <f>SUM(H28:H34)</f>
        <v>110560143</v>
      </c>
      <c r="I35" s="37">
        <f t="shared" si="1"/>
        <v>0.26847117543381194</v>
      </c>
      <c r="J35" s="32">
        <f>SUM(J28:J34)</f>
        <v>92760649</v>
      </c>
      <c r="K35" s="37">
        <f t="shared" si="2"/>
        <v>0.20995415421921038</v>
      </c>
      <c r="L35" s="32">
        <f>SUM(L28:L34)</f>
        <v>0</v>
      </c>
      <c r="M35" s="37">
        <f t="shared" si="3"/>
        <v>0</v>
      </c>
      <c r="N35" s="32">
        <f t="shared" si="4"/>
        <v>289853691</v>
      </c>
      <c r="O35" s="37">
        <f t="shared" si="5"/>
        <v>0.65605391076146258</v>
      </c>
      <c r="P35" s="32">
        <f>SUM(P28:P34)</f>
        <v>99424055</v>
      </c>
      <c r="Q35" s="32">
        <f>SUM(Q28:Q34)</f>
        <v>340633801</v>
      </c>
      <c r="R35" s="32">
        <f>SUM(R28:R34)</f>
        <v>379383801</v>
      </c>
      <c r="S35" s="32">
        <f>SUM(S28:S34)</f>
        <v>295452267</v>
      </c>
      <c r="T35" s="37">
        <f t="shared" si="6"/>
        <v>0.77876879882913086</v>
      </c>
      <c r="U35" s="37">
        <f t="shared" si="7"/>
        <v>-6.7020058676946936E-2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305831718</v>
      </c>
      <c r="E39" s="31">
        <v>321229463</v>
      </c>
      <c r="F39" s="31">
        <v>60496159</v>
      </c>
      <c r="G39" s="36">
        <f t="shared" si="0"/>
        <v>0.19780864913429286</v>
      </c>
      <c r="H39" s="31">
        <v>68000741</v>
      </c>
      <c r="I39" s="36">
        <f t="shared" si="1"/>
        <v>0.22234692151845414</v>
      </c>
      <c r="J39" s="31">
        <v>55174780</v>
      </c>
      <c r="K39" s="36">
        <f t="shared" si="2"/>
        <v>0.17176126836161351</v>
      </c>
      <c r="L39" s="31">
        <v>0</v>
      </c>
      <c r="M39" s="36">
        <f t="shared" si="3"/>
        <v>0</v>
      </c>
      <c r="N39" s="31">
        <f t="shared" si="4"/>
        <v>183671680</v>
      </c>
      <c r="O39" s="36">
        <f t="shared" si="5"/>
        <v>0.57177719093593848</v>
      </c>
      <c r="P39" s="31">
        <v>68975650</v>
      </c>
      <c r="Q39" s="31">
        <v>235008671</v>
      </c>
      <c r="R39" s="31">
        <v>269966531</v>
      </c>
      <c r="S39" s="31">
        <v>164773970</v>
      </c>
      <c r="T39" s="36">
        <f t="shared" si="6"/>
        <v>0.6103496214499271</v>
      </c>
      <c r="U39" s="36">
        <f t="shared" si="7"/>
        <v>-0.20008321777322868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305831718</v>
      </c>
      <c r="E40" s="32">
        <f>SUM(E36:E39)</f>
        <v>321229463</v>
      </c>
      <c r="F40" s="32">
        <f>SUM(F36:F39)</f>
        <v>60496159</v>
      </c>
      <c r="G40" s="37">
        <f t="shared" si="0"/>
        <v>0.19780864913429286</v>
      </c>
      <c r="H40" s="32">
        <f>SUM(H36:H39)</f>
        <v>68000741</v>
      </c>
      <c r="I40" s="37">
        <f t="shared" si="1"/>
        <v>0.22234692151845414</v>
      </c>
      <c r="J40" s="32">
        <f>SUM(J36:J39)</f>
        <v>55174780</v>
      </c>
      <c r="K40" s="37">
        <f t="shared" si="2"/>
        <v>0.17176126836161351</v>
      </c>
      <c r="L40" s="32">
        <f>SUM(L36:L39)</f>
        <v>0</v>
      </c>
      <c r="M40" s="37">
        <f t="shared" si="3"/>
        <v>0</v>
      </c>
      <c r="N40" s="32">
        <f t="shared" si="4"/>
        <v>183671680</v>
      </c>
      <c r="O40" s="37">
        <f t="shared" si="5"/>
        <v>0.57177719093593848</v>
      </c>
      <c r="P40" s="32">
        <f>SUM(P36:P39)</f>
        <v>68975650</v>
      </c>
      <c r="Q40" s="32">
        <f>SUM(Q36:Q39)</f>
        <v>235008671</v>
      </c>
      <c r="R40" s="32">
        <f>SUM(R36:R39)</f>
        <v>269966531</v>
      </c>
      <c r="S40" s="32">
        <f>SUM(S36:S39)</f>
        <v>164773970</v>
      </c>
      <c r="T40" s="37">
        <f t="shared" si="6"/>
        <v>0.6103496214499271</v>
      </c>
      <c r="U40" s="37">
        <f t="shared" si="7"/>
        <v>-0.20008321777322868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729842119</v>
      </c>
      <c r="E46" s="31">
        <v>711242119</v>
      </c>
      <c r="F46" s="31">
        <v>95355833</v>
      </c>
      <c r="G46" s="36">
        <f t="shared" si="0"/>
        <v>0.13065268572147176</v>
      </c>
      <c r="H46" s="31">
        <v>88059703</v>
      </c>
      <c r="I46" s="36">
        <f t="shared" si="1"/>
        <v>0.12065582501686231</v>
      </c>
      <c r="J46" s="31">
        <v>93232683</v>
      </c>
      <c r="K46" s="36">
        <f t="shared" si="2"/>
        <v>0.13108431082664834</v>
      </c>
      <c r="L46" s="31">
        <v>0</v>
      </c>
      <c r="M46" s="36">
        <f t="shared" si="3"/>
        <v>0</v>
      </c>
      <c r="N46" s="31">
        <f t="shared" si="4"/>
        <v>276648219</v>
      </c>
      <c r="O46" s="36">
        <f t="shared" si="5"/>
        <v>0.38896489902617815</v>
      </c>
      <c r="P46" s="31">
        <v>197640950</v>
      </c>
      <c r="Q46" s="31">
        <v>793296240</v>
      </c>
      <c r="R46" s="31">
        <v>776296240</v>
      </c>
      <c r="S46" s="31">
        <v>381854270</v>
      </c>
      <c r="T46" s="36">
        <f t="shared" si="6"/>
        <v>0.49189246362960615</v>
      </c>
      <c r="U46" s="36">
        <f t="shared" si="7"/>
        <v>-0.52827244050385302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729842119</v>
      </c>
      <c r="E47" s="32">
        <f>SUM(E41:E46)</f>
        <v>711242119</v>
      </c>
      <c r="F47" s="32">
        <f>SUM(F41:F46)</f>
        <v>95355833</v>
      </c>
      <c r="G47" s="37">
        <f t="shared" si="0"/>
        <v>0.13065268572147176</v>
      </c>
      <c r="H47" s="32">
        <f>SUM(H41:H46)</f>
        <v>88059703</v>
      </c>
      <c r="I47" s="37">
        <f t="shared" si="1"/>
        <v>0.12065582501686231</v>
      </c>
      <c r="J47" s="32">
        <f>SUM(J41:J46)</f>
        <v>93232683</v>
      </c>
      <c r="K47" s="37">
        <f t="shared" si="2"/>
        <v>0.13108431082664834</v>
      </c>
      <c r="L47" s="32">
        <f>SUM(L41:L46)</f>
        <v>0</v>
      </c>
      <c r="M47" s="37">
        <f t="shared" si="3"/>
        <v>0</v>
      </c>
      <c r="N47" s="32">
        <f t="shared" si="4"/>
        <v>276648219</v>
      </c>
      <c r="O47" s="37">
        <f t="shared" si="5"/>
        <v>0.38896489902617815</v>
      </c>
      <c r="P47" s="32">
        <f>SUM(P41:P46)</f>
        <v>197640950</v>
      </c>
      <c r="Q47" s="32">
        <f>SUM(Q41:Q46)</f>
        <v>793296240</v>
      </c>
      <c r="R47" s="32">
        <f>SUM(R41:R46)</f>
        <v>776296240</v>
      </c>
      <c r="S47" s="32">
        <f>SUM(S41:S46)</f>
        <v>381854270</v>
      </c>
      <c r="T47" s="37">
        <f t="shared" si="6"/>
        <v>0.49189246362960615</v>
      </c>
      <c r="U47" s="37">
        <f t="shared" si="7"/>
        <v>-0.52827244050385302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48838157</v>
      </c>
      <c r="E52" s="31">
        <v>40928159</v>
      </c>
      <c r="F52" s="31">
        <v>10180166</v>
      </c>
      <c r="G52" s="36">
        <f t="shared" si="0"/>
        <v>0.20844697313209423</v>
      </c>
      <c r="H52" s="31">
        <v>9704747</v>
      </c>
      <c r="I52" s="36">
        <f t="shared" si="1"/>
        <v>0.19871239203395821</v>
      </c>
      <c r="J52" s="31">
        <v>11678188</v>
      </c>
      <c r="K52" s="36">
        <f t="shared" si="2"/>
        <v>0.28533382114744033</v>
      </c>
      <c r="L52" s="31">
        <v>0</v>
      </c>
      <c r="M52" s="36">
        <f t="shared" si="3"/>
        <v>0</v>
      </c>
      <c r="N52" s="31">
        <f t="shared" si="4"/>
        <v>31563101</v>
      </c>
      <c r="O52" s="36">
        <f t="shared" si="5"/>
        <v>0.77118301363127528</v>
      </c>
      <c r="P52" s="31">
        <v>10706521</v>
      </c>
      <c r="Q52" s="31">
        <v>56620714</v>
      </c>
      <c r="R52" s="31">
        <v>51381644</v>
      </c>
      <c r="S52" s="31">
        <v>31432193</v>
      </c>
      <c r="T52" s="36">
        <f t="shared" si="6"/>
        <v>0.61173972946447563</v>
      </c>
      <c r="U52" s="36">
        <f t="shared" si="7"/>
        <v>9.0754690529257775E-2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48838157</v>
      </c>
      <c r="E53" s="32">
        <f>SUM(E48:E52)</f>
        <v>40928159</v>
      </c>
      <c r="F53" s="32">
        <f>SUM(F48:F52)</f>
        <v>10180166</v>
      </c>
      <c r="G53" s="37">
        <f t="shared" si="0"/>
        <v>0.20844697313209423</v>
      </c>
      <c r="H53" s="32">
        <f>SUM(H48:H52)</f>
        <v>9704747</v>
      </c>
      <c r="I53" s="37">
        <f t="shared" si="1"/>
        <v>0.19871239203395821</v>
      </c>
      <c r="J53" s="32">
        <f>SUM(J48:J52)</f>
        <v>11678188</v>
      </c>
      <c r="K53" s="37">
        <f t="shared" si="2"/>
        <v>0.28533382114744033</v>
      </c>
      <c r="L53" s="32">
        <f>SUM(L48:L52)</f>
        <v>0</v>
      </c>
      <c r="M53" s="37">
        <f t="shared" si="3"/>
        <v>0</v>
      </c>
      <c r="N53" s="32">
        <f t="shared" si="4"/>
        <v>31563101</v>
      </c>
      <c r="O53" s="37">
        <f t="shared" si="5"/>
        <v>0.77118301363127528</v>
      </c>
      <c r="P53" s="32">
        <f>SUM(P48:P52)</f>
        <v>10706521</v>
      </c>
      <c r="Q53" s="32">
        <f>SUM(Q48:Q52)</f>
        <v>56620714</v>
      </c>
      <c r="R53" s="32">
        <f>SUM(R48:R52)</f>
        <v>51381644</v>
      </c>
      <c r="S53" s="32">
        <f>SUM(S48:S52)</f>
        <v>31432193</v>
      </c>
      <c r="T53" s="37">
        <f t="shared" si="6"/>
        <v>0.61173972946447563</v>
      </c>
      <c r="U53" s="37">
        <f t="shared" si="7"/>
        <v>9.0754690529257775E-2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8048835065</v>
      </c>
      <c r="E54" s="32">
        <f>SUM(E8:E9,E11:E18,E20:E26,E28:E34,E36:E39,E41:E46,E48:E52)</f>
        <v>8491027654</v>
      </c>
      <c r="F54" s="32">
        <f>SUM(F8:F9,F11:F18,F20:F26,F28:F34,F36:F39,F41:F46,F48:F52)</f>
        <v>2106668584</v>
      </c>
      <c r="G54" s="37">
        <f t="shared" si="0"/>
        <v>0.26173583717235732</v>
      </c>
      <c r="H54" s="32">
        <f>SUM(H8:H9,H11:H18,H20:H26,H28:H34,H36:H39,H41:H46,H48:H52)</f>
        <v>2471623012</v>
      </c>
      <c r="I54" s="37">
        <f t="shared" si="1"/>
        <v>0.30707835258641869</v>
      </c>
      <c r="J54" s="32">
        <f>SUM(J8:J9,J11:J18,J20:J26,J28:J34,J36:J39,J41:J46,J48:J52)</f>
        <v>1760711522</v>
      </c>
      <c r="K54" s="37">
        <f t="shared" si="2"/>
        <v>0.20736141651482601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6339003118</v>
      </c>
      <c r="O54" s="37">
        <f t="shared" si="5"/>
        <v>0.74655311186200035</v>
      </c>
      <c r="P54" s="32">
        <f>SUM(P8:P9,P11:P18,P20:P26,P28:P34,P36:P39,P41:P46,P48:P52)</f>
        <v>2173502649</v>
      </c>
      <c r="Q54" s="32">
        <f>SUM(Q8:Q9,Q11:Q18,Q20:Q26,Q28:Q34,Q36:Q39,Q41:Q46,Q48:Q52)</f>
        <v>7715037544</v>
      </c>
      <c r="R54" s="32">
        <f>SUM(R8:R9,R11:R18,R20:R26,R28:R34,R36:R39,R41:R46,R48:R52)</f>
        <v>7820224651</v>
      </c>
      <c r="S54" s="32">
        <f>SUM(S8:S9,S11:S18,S20:S26,S28:S34,S36:S39,S41:S46,S48:S52)</f>
        <v>5660357214</v>
      </c>
      <c r="T54" s="37">
        <f t="shared" si="6"/>
        <v>0.72381005234628271</v>
      </c>
      <c r="U54" s="37">
        <f t="shared" si="7"/>
        <v>-0.1899197717517942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2149291078</v>
      </c>
      <c r="E57" s="31">
        <v>2149291078</v>
      </c>
      <c r="F57" s="31">
        <v>630402419</v>
      </c>
      <c r="G57" s="36">
        <f t="shared" ref="G57:G85" si="8">IF(($D57      =0),0,($F57      /$D57      ))</f>
        <v>0.29330713994616975</v>
      </c>
      <c r="H57" s="31">
        <v>584936511</v>
      </c>
      <c r="I57" s="36">
        <f t="shared" ref="I57:I85" si="9">IF(($D57      =0),0,($H57      /$D57      ))</f>
        <v>0.2721532308896506</v>
      </c>
      <c r="J57" s="31">
        <v>629255369</v>
      </c>
      <c r="K57" s="36">
        <f t="shared" ref="K57:K85" si="10">IF(($E57      =0),0,($J57      /$E57      ))</f>
        <v>0.29277345234482938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1844594299</v>
      </c>
      <c r="O57" s="36">
        <f t="shared" ref="O57:O85" si="13">IF(($E57      =0),0,($N57      /$E57      ))</f>
        <v>0.85823382318064967</v>
      </c>
      <c r="P57" s="31">
        <v>519561969</v>
      </c>
      <c r="Q57" s="31">
        <v>1844878166</v>
      </c>
      <c r="R57" s="31">
        <v>1844878166</v>
      </c>
      <c r="S57" s="31">
        <v>1436304533</v>
      </c>
      <c r="T57" s="36">
        <f t="shared" ref="T57:T85" si="14">IF(($R57      =0),0,($S57      /$R57      ))</f>
        <v>0.77853625213319366</v>
      </c>
      <c r="U57" s="36">
        <f t="shared" ref="U57:U85" si="15">IF(($P57      =0),0,(($J57      /$P57      )-1))</f>
        <v>0.2111266923772861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2149291078</v>
      </c>
      <c r="E58" s="32">
        <f>E57</f>
        <v>2149291078</v>
      </c>
      <c r="F58" s="32">
        <f>F57</f>
        <v>630402419</v>
      </c>
      <c r="G58" s="37">
        <f t="shared" si="8"/>
        <v>0.29330713994616975</v>
      </c>
      <c r="H58" s="32">
        <f>H57</f>
        <v>584936511</v>
      </c>
      <c r="I58" s="37">
        <f t="shared" si="9"/>
        <v>0.2721532308896506</v>
      </c>
      <c r="J58" s="32">
        <f>J57</f>
        <v>629255369</v>
      </c>
      <c r="K58" s="37">
        <f t="shared" si="10"/>
        <v>0.29277345234482938</v>
      </c>
      <c r="L58" s="32">
        <f>L57</f>
        <v>0</v>
      </c>
      <c r="M58" s="37">
        <f t="shared" si="11"/>
        <v>0</v>
      </c>
      <c r="N58" s="32">
        <f t="shared" si="12"/>
        <v>1844594299</v>
      </c>
      <c r="O58" s="37">
        <f t="shared" si="13"/>
        <v>0.85823382318064967</v>
      </c>
      <c r="P58" s="32">
        <f>P57</f>
        <v>519561969</v>
      </c>
      <c r="Q58" s="32">
        <f>Q57</f>
        <v>1844878166</v>
      </c>
      <c r="R58" s="32">
        <f>R57</f>
        <v>1844878166</v>
      </c>
      <c r="S58" s="32">
        <f>S57</f>
        <v>1436304533</v>
      </c>
      <c r="T58" s="37">
        <f t="shared" si="14"/>
        <v>0.77853625213319366</v>
      </c>
      <c r="U58" s="37">
        <f t="shared" si="15"/>
        <v>0.2111266923772861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58300008</v>
      </c>
      <c r="E60" s="31">
        <v>58300008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42862785</v>
      </c>
      <c r="K60" s="36">
        <f t="shared" si="10"/>
        <v>0.73521061952512945</v>
      </c>
      <c r="L60" s="31">
        <v>0</v>
      </c>
      <c r="M60" s="36">
        <f t="shared" si="11"/>
        <v>0</v>
      </c>
      <c r="N60" s="31">
        <f t="shared" si="12"/>
        <v>42862785</v>
      </c>
      <c r="O60" s="36">
        <f t="shared" si="13"/>
        <v>0.73521061952512945</v>
      </c>
      <c r="P60" s="31">
        <v>0</v>
      </c>
      <c r="Q60" s="31">
        <v>51266000</v>
      </c>
      <c r="R60" s="31">
        <v>77587760</v>
      </c>
      <c r="S60" s="31">
        <v>57</v>
      </c>
      <c r="T60" s="36">
        <f t="shared" si="14"/>
        <v>7.3465196056697606E-7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46202940</v>
      </c>
      <c r="E61" s="31">
        <v>46202940</v>
      </c>
      <c r="F61" s="31">
        <v>4703846</v>
      </c>
      <c r="G61" s="36">
        <f t="shared" si="8"/>
        <v>0.10180836977040855</v>
      </c>
      <c r="H61" s="31">
        <v>2244176</v>
      </c>
      <c r="I61" s="36">
        <f t="shared" si="9"/>
        <v>4.8572147140420067E-2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6948022</v>
      </c>
      <c r="O61" s="36">
        <f t="shared" si="13"/>
        <v>0.15038051691082863</v>
      </c>
      <c r="P61" s="31">
        <v>220942</v>
      </c>
      <c r="Q61" s="31">
        <v>67550074</v>
      </c>
      <c r="R61" s="31">
        <v>27738627</v>
      </c>
      <c r="S61" s="31">
        <v>13644067</v>
      </c>
      <c r="T61" s="36">
        <f t="shared" si="14"/>
        <v>0.49187968099502544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104502948</v>
      </c>
      <c r="E63" s="32">
        <f>SUM(E59:E62)</f>
        <v>104502948</v>
      </c>
      <c r="F63" s="32">
        <f>SUM(F59:F62)</f>
        <v>4703846</v>
      </c>
      <c r="G63" s="37">
        <f t="shared" si="8"/>
        <v>4.5011610581550295E-2</v>
      </c>
      <c r="H63" s="32">
        <f>SUM(H59:H62)</f>
        <v>2244176</v>
      </c>
      <c r="I63" s="37">
        <f t="shared" si="9"/>
        <v>2.1474762606696989E-2</v>
      </c>
      <c r="J63" s="32">
        <f>SUM(J59:J62)</f>
        <v>42862785</v>
      </c>
      <c r="K63" s="37">
        <f t="shared" si="10"/>
        <v>0.41015862059699981</v>
      </c>
      <c r="L63" s="32">
        <f>SUM(L59:L62)</f>
        <v>0</v>
      </c>
      <c r="M63" s="37">
        <f t="shared" si="11"/>
        <v>0</v>
      </c>
      <c r="N63" s="32">
        <f t="shared" si="12"/>
        <v>49810807</v>
      </c>
      <c r="O63" s="37">
        <f t="shared" si="13"/>
        <v>0.47664499378524711</v>
      </c>
      <c r="P63" s="32">
        <f>SUM(P59:P62)</f>
        <v>220942</v>
      </c>
      <c r="Q63" s="32">
        <f>SUM(Q59:Q62)</f>
        <v>118816074</v>
      </c>
      <c r="R63" s="32">
        <f>SUM(R59:R62)</f>
        <v>105326387</v>
      </c>
      <c r="S63" s="32">
        <f>SUM(S59:S62)</f>
        <v>13644124</v>
      </c>
      <c r="T63" s="37">
        <f t="shared" si="14"/>
        <v>0.12954136554593865</v>
      </c>
      <c r="U63" s="37">
        <f t="shared" si="15"/>
        <v>193.0001674647645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39030659</v>
      </c>
      <c r="E64" s="31">
        <v>39030659</v>
      </c>
      <c r="F64" s="31">
        <v>1367501</v>
      </c>
      <c r="G64" s="36">
        <f t="shared" si="8"/>
        <v>3.5036584957481756E-2</v>
      </c>
      <c r="H64" s="31">
        <v>15691784</v>
      </c>
      <c r="I64" s="36">
        <f t="shared" si="9"/>
        <v>0.40203738297116631</v>
      </c>
      <c r="J64" s="31">
        <v>15684190</v>
      </c>
      <c r="K64" s="36">
        <f t="shared" si="10"/>
        <v>0.40184281797547922</v>
      </c>
      <c r="L64" s="31">
        <v>0</v>
      </c>
      <c r="M64" s="36">
        <f t="shared" si="11"/>
        <v>0</v>
      </c>
      <c r="N64" s="31">
        <f t="shared" si="12"/>
        <v>32743475</v>
      </c>
      <c r="O64" s="36">
        <f t="shared" si="13"/>
        <v>0.83891678590412733</v>
      </c>
      <c r="P64" s="31">
        <v>10414460</v>
      </c>
      <c r="Q64" s="31">
        <v>31596670</v>
      </c>
      <c r="R64" s="31">
        <v>31596670</v>
      </c>
      <c r="S64" s="31">
        <v>-552567373</v>
      </c>
      <c r="T64" s="36">
        <f t="shared" si="14"/>
        <v>-17.488152169200109</v>
      </c>
      <c r="U64" s="36">
        <f t="shared" si="15"/>
        <v>0.50600127130931427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11379091</v>
      </c>
      <c r="E65" s="31">
        <v>11379091</v>
      </c>
      <c r="F65" s="31">
        <v>2484207</v>
      </c>
      <c r="G65" s="36">
        <f t="shared" si="8"/>
        <v>0.21831330815440356</v>
      </c>
      <c r="H65" s="31">
        <v>2509187</v>
      </c>
      <c r="I65" s="36">
        <f t="shared" si="9"/>
        <v>0.220508562590808</v>
      </c>
      <c r="J65" s="31">
        <v>2557305</v>
      </c>
      <c r="K65" s="36">
        <f t="shared" si="10"/>
        <v>0.22473719561606459</v>
      </c>
      <c r="L65" s="31">
        <v>0</v>
      </c>
      <c r="M65" s="36">
        <f t="shared" si="11"/>
        <v>0</v>
      </c>
      <c r="N65" s="31">
        <f t="shared" si="12"/>
        <v>7550699</v>
      </c>
      <c r="O65" s="36">
        <f t="shared" si="13"/>
        <v>0.66355906636127615</v>
      </c>
      <c r="P65" s="31">
        <v>1295672</v>
      </c>
      <c r="Q65" s="31">
        <v>7486750</v>
      </c>
      <c r="R65" s="31">
        <v>7604462</v>
      </c>
      <c r="S65" s="31">
        <v>4641982</v>
      </c>
      <c r="T65" s="36">
        <f t="shared" si="14"/>
        <v>0.61042871934924525</v>
      </c>
      <c r="U65" s="36">
        <f t="shared" si="15"/>
        <v>0.97372869059453326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13115742</v>
      </c>
      <c r="E66" s="31">
        <v>11121292</v>
      </c>
      <c r="F66" s="31">
        <v>2055778</v>
      </c>
      <c r="G66" s="36">
        <f t="shared" si="8"/>
        <v>0.1567412655723176</v>
      </c>
      <c r="H66" s="31">
        <v>2373495</v>
      </c>
      <c r="I66" s="36">
        <f t="shared" si="9"/>
        <v>0.18096536208168779</v>
      </c>
      <c r="J66" s="31">
        <v>4308024</v>
      </c>
      <c r="K66" s="36">
        <f t="shared" si="10"/>
        <v>0.38736722316076228</v>
      </c>
      <c r="L66" s="31">
        <v>0</v>
      </c>
      <c r="M66" s="36">
        <f t="shared" si="11"/>
        <v>0</v>
      </c>
      <c r="N66" s="31">
        <f t="shared" si="12"/>
        <v>8737297</v>
      </c>
      <c r="O66" s="36">
        <f t="shared" si="13"/>
        <v>0.78563686665182431</v>
      </c>
      <c r="P66" s="31">
        <v>1793527</v>
      </c>
      <c r="Q66" s="31">
        <v>5759689</v>
      </c>
      <c r="R66" s="31">
        <v>5759689</v>
      </c>
      <c r="S66" s="31">
        <v>5212072</v>
      </c>
      <c r="T66" s="36">
        <f t="shared" si="14"/>
        <v>0.90492247064034181</v>
      </c>
      <c r="U66" s="36">
        <f t="shared" si="15"/>
        <v>1.4019844697068962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998345649</v>
      </c>
      <c r="E67" s="31">
        <v>898345649</v>
      </c>
      <c r="F67" s="31">
        <v>183739501</v>
      </c>
      <c r="G67" s="36">
        <f t="shared" si="8"/>
        <v>0.18404397433298175</v>
      </c>
      <c r="H67" s="31">
        <v>196720631</v>
      </c>
      <c r="I67" s="36">
        <f t="shared" si="9"/>
        <v>0.19704661526501027</v>
      </c>
      <c r="J67" s="31">
        <v>197982695</v>
      </c>
      <c r="K67" s="36">
        <f t="shared" si="10"/>
        <v>0.22038587844265276</v>
      </c>
      <c r="L67" s="31">
        <v>0</v>
      </c>
      <c r="M67" s="36">
        <f t="shared" si="11"/>
        <v>0</v>
      </c>
      <c r="N67" s="31">
        <f t="shared" si="12"/>
        <v>578442827</v>
      </c>
      <c r="O67" s="36">
        <f t="shared" si="13"/>
        <v>0.64389784449214826</v>
      </c>
      <c r="P67" s="31">
        <v>194365564</v>
      </c>
      <c r="Q67" s="31">
        <v>784980806</v>
      </c>
      <c r="R67" s="31">
        <v>684980806</v>
      </c>
      <c r="S67" s="31">
        <v>558345027</v>
      </c>
      <c r="T67" s="36">
        <f t="shared" si="14"/>
        <v>0.81512506935851281</v>
      </c>
      <c r="U67" s="36">
        <f t="shared" si="15"/>
        <v>1.8609937509300734E-2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123303766</v>
      </c>
      <c r="E68" s="31">
        <v>123303766</v>
      </c>
      <c r="F68" s="31">
        <v>43977754</v>
      </c>
      <c r="G68" s="36">
        <f t="shared" si="8"/>
        <v>0.3566618881697417</v>
      </c>
      <c r="H68" s="31">
        <v>11064998</v>
      </c>
      <c r="I68" s="36">
        <f t="shared" si="9"/>
        <v>8.9737713282820569E-2</v>
      </c>
      <c r="J68" s="31">
        <v>19665076</v>
      </c>
      <c r="K68" s="36">
        <f t="shared" si="10"/>
        <v>0.15948479627134826</v>
      </c>
      <c r="L68" s="31">
        <v>0</v>
      </c>
      <c r="M68" s="36">
        <f t="shared" si="11"/>
        <v>0</v>
      </c>
      <c r="N68" s="31">
        <f t="shared" si="12"/>
        <v>74707828</v>
      </c>
      <c r="O68" s="36">
        <f t="shared" si="13"/>
        <v>0.60588439772391056</v>
      </c>
      <c r="P68" s="31">
        <v>12445772</v>
      </c>
      <c r="Q68" s="31">
        <v>85243013</v>
      </c>
      <c r="R68" s="31">
        <v>85409129</v>
      </c>
      <c r="S68" s="31">
        <v>33725984</v>
      </c>
      <c r="T68" s="36">
        <f t="shared" si="14"/>
        <v>0.39487563443013218</v>
      </c>
      <c r="U68" s="36">
        <f t="shared" si="15"/>
        <v>0.58006076280362517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1185174907</v>
      </c>
      <c r="E70" s="32">
        <f>SUM(E64:E69)</f>
        <v>1083180457</v>
      </c>
      <c r="F70" s="32">
        <f>SUM(F64:F69)</f>
        <v>233624741</v>
      </c>
      <c r="G70" s="37">
        <f t="shared" si="8"/>
        <v>0.19712258470892516</v>
      </c>
      <c r="H70" s="32">
        <f>SUM(H64:H69)</f>
        <v>228360095</v>
      </c>
      <c r="I70" s="37">
        <f t="shared" si="9"/>
        <v>0.19268050112370461</v>
      </c>
      <c r="J70" s="32">
        <f>SUM(J64:J69)</f>
        <v>240197290</v>
      </c>
      <c r="K70" s="37">
        <f t="shared" si="10"/>
        <v>0.22175186825771914</v>
      </c>
      <c r="L70" s="32">
        <f>SUM(L64:L69)</f>
        <v>0</v>
      </c>
      <c r="M70" s="37">
        <f t="shared" si="11"/>
        <v>0</v>
      </c>
      <c r="N70" s="32">
        <f t="shared" si="12"/>
        <v>702182126</v>
      </c>
      <c r="O70" s="37">
        <f t="shared" si="13"/>
        <v>0.64825959650784204</v>
      </c>
      <c r="P70" s="32">
        <f>SUM(P64:P69)</f>
        <v>220314995</v>
      </c>
      <c r="Q70" s="32">
        <f>SUM(Q64:Q69)</f>
        <v>915066928</v>
      </c>
      <c r="R70" s="32">
        <f>SUM(R64:R69)</f>
        <v>815350756</v>
      </c>
      <c r="S70" s="32">
        <f>SUM(S64:S69)</f>
        <v>49357692</v>
      </c>
      <c r="T70" s="37">
        <f t="shared" si="14"/>
        <v>6.0535532268519786E-2</v>
      </c>
      <c r="U70" s="37">
        <f t="shared" si="15"/>
        <v>9.0244856007190899E-2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202229199</v>
      </c>
      <c r="E71" s="31">
        <v>225707255</v>
      </c>
      <c r="F71" s="31">
        <v>49925695</v>
      </c>
      <c r="G71" s="36">
        <f t="shared" si="8"/>
        <v>0.24687678756023754</v>
      </c>
      <c r="H71" s="31">
        <v>27090317</v>
      </c>
      <c r="I71" s="36">
        <f t="shared" si="9"/>
        <v>0.13395848440264058</v>
      </c>
      <c r="J71" s="31">
        <v>59852652</v>
      </c>
      <c r="K71" s="36">
        <f t="shared" si="10"/>
        <v>0.26517823718160943</v>
      </c>
      <c r="L71" s="31">
        <v>0</v>
      </c>
      <c r="M71" s="36">
        <f t="shared" si="11"/>
        <v>0</v>
      </c>
      <c r="N71" s="31">
        <f t="shared" si="12"/>
        <v>136868664</v>
      </c>
      <c r="O71" s="36">
        <f t="shared" si="13"/>
        <v>0.6063990455246997</v>
      </c>
      <c r="P71" s="31">
        <v>36008061</v>
      </c>
      <c r="Q71" s="31">
        <v>129092004</v>
      </c>
      <c r="R71" s="31">
        <v>130533844</v>
      </c>
      <c r="S71" s="31">
        <v>116104954</v>
      </c>
      <c r="T71" s="36">
        <f t="shared" si="14"/>
        <v>0.88946246001918094</v>
      </c>
      <c r="U71" s="36">
        <f t="shared" si="15"/>
        <v>0.66220147205371593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135207706</v>
      </c>
      <c r="E72" s="31">
        <v>135207706</v>
      </c>
      <c r="F72" s="31">
        <v>42034437</v>
      </c>
      <c r="G72" s="36">
        <f t="shared" si="8"/>
        <v>0.31088787942308554</v>
      </c>
      <c r="H72" s="31">
        <v>19087355</v>
      </c>
      <c r="I72" s="36">
        <f t="shared" si="9"/>
        <v>0.14117061493521679</v>
      </c>
      <c r="J72" s="31">
        <v>38388314</v>
      </c>
      <c r="K72" s="36">
        <f t="shared" si="10"/>
        <v>0.28392105106790289</v>
      </c>
      <c r="L72" s="31">
        <v>0</v>
      </c>
      <c r="M72" s="36">
        <f t="shared" si="11"/>
        <v>0</v>
      </c>
      <c r="N72" s="31">
        <f t="shared" si="12"/>
        <v>99510106</v>
      </c>
      <c r="O72" s="36">
        <f t="shared" si="13"/>
        <v>0.73597954542620525</v>
      </c>
      <c r="P72" s="31">
        <v>29340124</v>
      </c>
      <c r="Q72" s="31">
        <v>157238296</v>
      </c>
      <c r="R72" s="31">
        <v>168761846</v>
      </c>
      <c r="S72" s="31">
        <v>121224454</v>
      </c>
      <c r="T72" s="36">
        <f t="shared" si="14"/>
        <v>0.71831671004594244</v>
      </c>
      <c r="U72" s="36">
        <f t="shared" si="15"/>
        <v>0.30838963052780555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77122650</v>
      </c>
      <c r="E73" s="31">
        <v>112101650</v>
      </c>
      <c r="F73" s="31">
        <v>40726589</v>
      </c>
      <c r="G73" s="36">
        <f t="shared" si="8"/>
        <v>0.52807559128219794</v>
      </c>
      <c r="H73" s="31">
        <v>19728054</v>
      </c>
      <c r="I73" s="36">
        <f t="shared" si="9"/>
        <v>0.255801038994381</v>
      </c>
      <c r="J73" s="31">
        <v>19878245</v>
      </c>
      <c r="K73" s="36">
        <f t="shared" si="10"/>
        <v>0.17732339354505486</v>
      </c>
      <c r="L73" s="31">
        <v>0</v>
      </c>
      <c r="M73" s="36">
        <f t="shared" si="11"/>
        <v>0</v>
      </c>
      <c r="N73" s="31">
        <f t="shared" si="12"/>
        <v>80332888</v>
      </c>
      <c r="O73" s="36">
        <f t="shared" si="13"/>
        <v>0.71660754324311904</v>
      </c>
      <c r="P73" s="31">
        <v>26795332</v>
      </c>
      <c r="Q73" s="31">
        <v>91808896</v>
      </c>
      <c r="R73" s="31">
        <v>91808896</v>
      </c>
      <c r="S73" s="31">
        <v>73115914</v>
      </c>
      <c r="T73" s="36">
        <f t="shared" si="14"/>
        <v>0.79639247595352847</v>
      </c>
      <c r="U73" s="36">
        <f t="shared" si="15"/>
        <v>-0.25814522469809298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134508210</v>
      </c>
      <c r="E74" s="31">
        <v>170698574</v>
      </c>
      <c r="F74" s="31">
        <v>31579750</v>
      </c>
      <c r="G74" s="36">
        <f t="shared" si="8"/>
        <v>0.23477934915645671</v>
      </c>
      <c r="H74" s="31">
        <v>32660952</v>
      </c>
      <c r="I74" s="36">
        <f t="shared" si="9"/>
        <v>0.24281753507834206</v>
      </c>
      <c r="J74" s="31">
        <v>32709081</v>
      </c>
      <c r="K74" s="36">
        <f t="shared" si="10"/>
        <v>0.19161894697491733</v>
      </c>
      <c r="L74" s="31">
        <v>0</v>
      </c>
      <c r="M74" s="36">
        <f t="shared" si="11"/>
        <v>0</v>
      </c>
      <c r="N74" s="31">
        <f t="shared" si="12"/>
        <v>96949783</v>
      </c>
      <c r="O74" s="36">
        <f t="shared" si="13"/>
        <v>0.56795895084630288</v>
      </c>
      <c r="P74" s="31">
        <v>24184552</v>
      </c>
      <c r="Q74" s="31">
        <v>126615980</v>
      </c>
      <c r="R74" s="31">
        <v>126880421</v>
      </c>
      <c r="S74" s="31">
        <v>72910269</v>
      </c>
      <c r="T74" s="36">
        <f t="shared" si="14"/>
        <v>0.57463766612186762</v>
      </c>
      <c r="U74" s="36">
        <f t="shared" si="15"/>
        <v>0.35247826794558779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36966595</v>
      </c>
      <c r="E75" s="31">
        <v>36966595</v>
      </c>
      <c r="F75" s="31">
        <v>6418921</v>
      </c>
      <c r="G75" s="36">
        <f t="shared" si="8"/>
        <v>0.17364112112570823</v>
      </c>
      <c r="H75" s="31">
        <v>5704982</v>
      </c>
      <c r="I75" s="36">
        <f t="shared" si="9"/>
        <v>0.15432803589294605</v>
      </c>
      <c r="J75" s="31">
        <v>7539026</v>
      </c>
      <c r="K75" s="36">
        <f t="shared" si="10"/>
        <v>0.20394158563968362</v>
      </c>
      <c r="L75" s="31">
        <v>0</v>
      </c>
      <c r="M75" s="36">
        <f t="shared" si="11"/>
        <v>0</v>
      </c>
      <c r="N75" s="31">
        <f t="shared" si="12"/>
        <v>19662929</v>
      </c>
      <c r="O75" s="36">
        <f t="shared" si="13"/>
        <v>0.53191074265833793</v>
      </c>
      <c r="P75" s="31">
        <v>9019436</v>
      </c>
      <c r="Q75" s="31">
        <v>43685982</v>
      </c>
      <c r="R75" s="31">
        <v>29692576</v>
      </c>
      <c r="S75" s="31">
        <v>22487639</v>
      </c>
      <c r="T75" s="36">
        <f t="shared" si="14"/>
        <v>0.75734887400810225</v>
      </c>
      <c r="U75" s="36">
        <f t="shared" si="15"/>
        <v>-0.16413554018233512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36539016</v>
      </c>
      <c r="E76" s="31">
        <v>23588700</v>
      </c>
      <c r="F76" s="31">
        <v>17003831</v>
      </c>
      <c r="G76" s="36">
        <f t="shared" si="8"/>
        <v>0.46536094458591881</v>
      </c>
      <c r="H76" s="31">
        <v>11470090</v>
      </c>
      <c r="I76" s="36">
        <f t="shared" si="9"/>
        <v>0.31391348907699101</v>
      </c>
      <c r="J76" s="31">
        <v>16504442</v>
      </c>
      <c r="K76" s="36">
        <f t="shared" si="10"/>
        <v>0.69967577696100247</v>
      </c>
      <c r="L76" s="31">
        <v>0</v>
      </c>
      <c r="M76" s="36">
        <f t="shared" si="11"/>
        <v>0</v>
      </c>
      <c r="N76" s="31">
        <f t="shared" si="12"/>
        <v>44978363</v>
      </c>
      <c r="O76" s="36">
        <f t="shared" si="13"/>
        <v>1.9067758291046137</v>
      </c>
      <c r="P76" s="31">
        <v>8044398</v>
      </c>
      <c r="Q76" s="31">
        <v>37300000</v>
      </c>
      <c r="R76" s="31">
        <v>30551000</v>
      </c>
      <c r="S76" s="31">
        <v>12001334</v>
      </c>
      <c r="T76" s="36">
        <f t="shared" si="14"/>
        <v>0.39282949821609769</v>
      </c>
      <c r="U76" s="36">
        <f t="shared" si="15"/>
        <v>1.0516689999674309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622573376</v>
      </c>
      <c r="E78" s="32">
        <f>SUM(E71:E77)</f>
        <v>704270480</v>
      </c>
      <c r="F78" s="32">
        <f>SUM(F71:F77)</f>
        <v>187689223</v>
      </c>
      <c r="G78" s="37">
        <f t="shared" si="8"/>
        <v>0.30147325638287492</v>
      </c>
      <c r="H78" s="32">
        <f>SUM(H71:H77)</f>
        <v>115741750</v>
      </c>
      <c r="I78" s="37">
        <f t="shared" si="9"/>
        <v>0.18590860846577545</v>
      </c>
      <c r="J78" s="32">
        <f>SUM(J71:J77)</f>
        <v>174871760</v>
      </c>
      <c r="K78" s="37">
        <f t="shared" si="10"/>
        <v>0.24830198761135069</v>
      </c>
      <c r="L78" s="32">
        <f>SUM(L71:L77)</f>
        <v>0</v>
      </c>
      <c r="M78" s="37">
        <f t="shared" si="11"/>
        <v>0</v>
      </c>
      <c r="N78" s="32">
        <f t="shared" si="12"/>
        <v>478302733</v>
      </c>
      <c r="O78" s="37">
        <f t="shared" si="13"/>
        <v>0.67914636007461227</v>
      </c>
      <c r="P78" s="32">
        <f>SUM(P71:P77)</f>
        <v>133391903</v>
      </c>
      <c r="Q78" s="32">
        <f>SUM(Q71:Q77)</f>
        <v>585741158</v>
      </c>
      <c r="R78" s="32">
        <f>SUM(R71:R77)</f>
        <v>578228583</v>
      </c>
      <c r="S78" s="32">
        <f>SUM(S71:S77)</f>
        <v>417844564</v>
      </c>
      <c r="T78" s="37">
        <f t="shared" si="14"/>
        <v>0.72262869094452908</v>
      </c>
      <c r="U78" s="37">
        <f t="shared" si="15"/>
        <v>0.3109623302997635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247474510</v>
      </c>
      <c r="E79" s="31">
        <v>267981571</v>
      </c>
      <c r="F79" s="31">
        <v>53173382</v>
      </c>
      <c r="G79" s="36">
        <f t="shared" si="8"/>
        <v>0.2148640763042626</v>
      </c>
      <c r="H79" s="31">
        <v>50649018</v>
      </c>
      <c r="I79" s="36">
        <f t="shared" si="9"/>
        <v>0.20466357525063894</v>
      </c>
      <c r="J79" s="31">
        <v>58865066</v>
      </c>
      <c r="K79" s="36">
        <f t="shared" si="10"/>
        <v>0.21966087362029832</v>
      </c>
      <c r="L79" s="31">
        <v>0</v>
      </c>
      <c r="M79" s="36">
        <f t="shared" si="11"/>
        <v>0</v>
      </c>
      <c r="N79" s="31">
        <f t="shared" si="12"/>
        <v>162687466</v>
      </c>
      <c r="O79" s="36">
        <f t="shared" si="13"/>
        <v>0.60708452970446991</v>
      </c>
      <c r="P79" s="31">
        <v>155358124</v>
      </c>
      <c r="Q79" s="31">
        <v>235404339</v>
      </c>
      <c r="R79" s="31">
        <v>235404339</v>
      </c>
      <c r="S79" s="31">
        <v>155358124</v>
      </c>
      <c r="T79" s="36">
        <f t="shared" si="14"/>
        <v>0.65996287349656713</v>
      </c>
      <c r="U79" s="36">
        <f t="shared" si="15"/>
        <v>-0.62110081864788735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123551690</v>
      </c>
      <c r="E80" s="31">
        <v>127558801</v>
      </c>
      <c r="F80" s="31">
        <v>23784381</v>
      </c>
      <c r="G80" s="36">
        <f t="shared" si="8"/>
        <v>0.1925055092326135</v>
      </c>
      <c r="H80" s="31">
        <v>34460369</v>
      </c>
      <c r="I80" s="36">
        <f t="shared" si="9"/>
        <v>0.27891459032247962</v>
      </c>
      <c r="J80" s="31">
        <v>22848627</v>
      </c>
      <c r="K80" s="36">
        <f t="shared" si="10"/>
        <v>0.17912230924779546</v>
      </c>
      <c r="L80" s="31">
        <v>0</v>
      </c>
      <c r="M80" s="36">
        <f t="shared" si="11"/>
        <v>0</v>
      </c>
      <c r="N80" s="31">
        <f t="shared" si="12"/>
        <v>81093377</v>
      </c>
      <c r="O80" s="36">
        <f t="shared" si="13"/>
        <v>0.6357332960506582</v>
      </c>
      <c r="P80" s="31">
        <v>38963602</v>
      </c>
      <c r="Q80" s="31">
        <v>100669323</v>
      </c>
      <c r="R80" s="31">
        <v>100669323</v>
      </c>
      <c r="S80" s="31">
        <v>101771679</v>
      </c>
      <c r="T80" s="36">
        <f t="shared" si="14"/>
        <v>1.0109502673421178</v>
      </c>
      <c r="U80" s="36">
        <f t="shared" si="15"/>
        <v>-0.41359048375455632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763406200</v>
      </c>
      <c r="E81" s="31">
        <v>629406200</v>
      </c>
      <c r="F81" s="31">
        <v>152330524</v>
      </c>
      <c r="G81" s="36">
        <f t="shared" si="8"/>
        <v>0.19954059057943202</v>
      </c>
      <c r="H81" s="31">
        <v>153655016</v>
      </c>
      <c r="I81" s="36">
        <f t="shared" si="9"/>
        <v>0.20127556731920698</v>
      </c>
      <c r="J81" s="31">
        <v>158100422</v>
      </c>
      <c r="K81" s="36">
        <f t="shared" si="10"/>
        <v>0.25118980715474365</v>
      </c>
      <c r="L81" s="31">
        <v>0</v>
      </c>
      <c r="M81" s="36">
        <f t="shared" si="11"/>
        <v>0</v>
      </c>
      <c r="N81" s="31">
        <f t="shared" si="12"/>
        <v>464085962</v>
      </c>
      <c r="O81" s="36">
        <f t="shared" si="13"/>
        <v>0.73733935572925724</v>
      </c>
      <c r="P81" s="31">
        <v>456199574</v>
      </c>
      <c r="Q81" s="31">
        <v>587653560</v>
      </c>
      <c r="R81" s="31">
        <v>642893620</v>
      </c>
      <c r="S81" s="31">
        <v>744776687</v>
      </c>
      <c r="T81" s="36">
        <f t="shared" si="14"/>
        <v>1.1584757786210416</v>
      </c>
      <c r="U81" s="36">
        <f t="shared" si="15"/>
        <v>-0.65344022438740812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46718715</v>
      </c>
      <c r="E82" s="31">
        <v>42253579</v>
      </c>
      <c r="F82" s="31">
        <v>26221237</v>
      </c>
      <c r="G82" s="36">
        <f t="shared" si="8"/>
        <v>0.561257667296714</v>
      </c>
      <c r="H82" s="31">
        <v>20737472</v>
      </c>
      <c r="I82" s="36">
        <f t="shared" si="9"/>
        <v>0.44387933186946604</v>
      </c>
      <c r="J82" s="31">
        <v>20112671</v>
      </c>
      <c r="K82" s="36">
        <f t="shared" si="10"/>
        <v>0.47599922837305686</v>
      </c>
      <c r="L82" s="31">
        <v>0</v>
      </c>
      <c r="M82" s="36">
        <f t="shared" si="11"/>
        <v>0</v>
      </c>
      <c r="N82" s="31">
        <f t="shared" si="12"/>
        <v>67071380</v>
      </c>
      <c r="O82" s="36">
        <f t="shared" si="13"/>
        <v>1.587353819187719</v>
      </c>
      <c r="P82" s="31">
        <v>20755218</v>
      </c>
      <c r="Q82" s="31">
        <v>40616354</v>
      </c>
      <c r="R82" s="31">
        <v>44536430</v>
      </c>
      <c r="S82" s="31">
        <v>58022245</v>
      </c>
      <c r="T82" s="36">
        <f t="shared" si="14"/>
        <v>1.3028041313594287</v>
      </c>
      <c r="U82" s="36">
        <f t="shared" si="15"/>
        <v>-3.0958335393056369E-2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1181151115</v>
      </c>
      <c r="E84" s="32">
        <f>SUM(E79:E83)</f>
        <v>1067200151</v>
      </c>
      <c r="F84" s="32">
        <f>SUM(F79:F83)</f>
        <v>255509524</v>
      </c>
      <c r="G84" s="37">
        <f t="shared" si="8"/>
        <v>0.21632246776484651</v>
      </c>
      <c r="H84" s="32">
        <f>SUM(H79:H83)</f>
        <v>259501875</v>
      </c>
      <c r="I84" s="37">
        <f t="shared" si="9"/>
        <v>0.2197025187585756</v>
      </c>
      <c r="J84" s="32">
        <f>SUM(J79:J83)</f>
        <v>259926786</v>
      </c>
      <c r="K84" s="37">
        <f t="shared" si="10"/>
        <v>0.2435595476222904</v>
      </c>
      <c r="L84" s="32">
        <f>SUM(L79:L83)</f>
        <v>0</v>
      </c>
      <c r="M84" s="37">
        <f t="shared" si="11"/>
        <v>0</v>
      </c>
      <c r="N84" s="32">
        <f t="shared" si="12"/>
        <v>774938185</v>
      </c>
      <c r="O84" s="37">
        <f t="shared" si="13"/>
        <v>0.7261413749556338</v>
      </c>
      <c r="P84" s="32">
        <f>SUM(P79:P83)</f>
        <v>671276518</v>
      </c>
      <c r="Q84" s="32">
        <f>SUM(Q79:Q83)</f>
        <v>964343576</v>
      </c>
      <c r="R84" s="32">
        <f>SUM(R79:R83)</f>
        <v>1023503712</v>
      </c>
      <c r="S84" s="32">
        <f>SUM(S79:S83)</f>
        <v>1059928735</v>
      </c>
      <c r="T84" s="37">
        <f t="shared" si="14"/>
        <v>1.0355885597413446</v>
      </c>
      <c r="U84" s="37">
        <f t="shared" si="15"/>
        <v>-0.61278731040015311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5242693424</v>
      </c>
      <c r="E85" s="32">
        <f>SUM(E57,E59:E62,E64:E69,E71:E77,E79:E83)</f>
        <v>5108445114</v>
      </c>
      <c r="F85" s="32">
        <f>SUM(F57,F59:F62,F64:F69,F71:F77,F79:F83)</f>
        <v>1311929753</v>
      </c>
      <c r="G85" s="37">
        <f t="shared" si="8"/>
        <v>0.25023964723823988</v>
      </c>
      <c r="H85" s="32">
        <f>SUM(H57,H59:H62,H64:H69,H71:H77,H79:H83)</f>
        <v>1190784407</v>
      </c>
      <c r="I85" s="37">
        <f t="shared" si="9"/>
        <v>0.22713218391692094</v>
      </c>
      <c r="J85" s="32">
        <f>SUM(J57,J59:J62,J64:J69,J71:J77,J79:J83)</f>
        <v>1347113990</v>
      </c>
      <c r="K85" s="37">
        <f t="shared" si="10"/>
        <v>0.26370333045336114</v>
      </c>
      <c r="L85" s="32">
        <f>SUM(L57,L59:L62,L64:L69,L71:L77,L79:L83)</f>
        <v>0</v>
      </c>
      <c r="M85" s="37">
        <f t="shared" si="11"/>
        <v>0</v>
      </c>
      <c r="N85" s="32">
        <f t="shared" si="12"/>
        <v>3849828150</v>
      </c>
      <c r="O85" s="37">
        <f t="shared" si="13"/>
        <v>0.75362034123638033</v>
      </c>
      <c r="P85" s="32">
        <f>SUM(P57,P59:P62,P64:P69,P71:P77,P79:P83)</f>
        <v>1544766327</v>
      </c>
      <c r="Q85" s="32">
        <f>SUM(Q57,Q59:Q62,Q64:Q69,Q71:Q77,Q79:Q83)</f>
        <v>4428845902</v>
      </c>
      <c r="R85" s="32">
        <f>SUM(R57,R59:R62,R64:R69,R71:R77,R79:R83)</f>
        <v>4367287604</v>
      </c>
      <c r="S85" s="32">
        <f>SUM(S57,S59:S62,S64:S69,S71:S77,S79:S83)</f>
        <v>2977079648</v>
      </c>
      <c r="T85" s="37">
        <f t="shared" si="14"/>
        <v>0.6816770311333038</v>
      </c>
      <c r="U85" s="37">
        <f t="shared" si="15"/>
        <v>-0.12794966691425036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15256078142</v>
      </c>
      <c r="E88" s="31">
        <v>16193824729</v>
      </c>
      <c r="F88" s="31">
        <v>3911677735</v>
      </c>
      <c r="G88" s="36">
        <f t="shared" ref="G88:G99" si="16">IF(($D88      =0),0,($F88      /$D88      ))</f>
        <v>0.25640126502965049</v>
      </c>
      <c r="H88" s="31">
        <v>3744036200</v>
      </c>
      <c r="I88" s="36">
        <f t="shared" ref="I88:I99" si="17">IF(($D88      =0),0,($H88      /$D88      ))</f>
        <v>0.24541275714186755</v>
      </c>
      <c r="J88" s="31">
        <v>3037249400</v>
      </c>
      <c r="K88" s="36">
        <f t="shared" ref="K88:K99" si="18">IF(($E88      =0),0,($J88      /$E88      ))</f>
        <v>0.18755602526442536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10692963335</v>
      </c>
      <c r="O88" s="36">
        <f t="shared" ref="O88:O99" si="21">IF(($E88      =0),0,($N88      /$E88      ))</f>
        <v>0.66031116885259211</v>
      </c>
      <c r="P88" s="31">
        <v>3551943535</v>
      </c>
      <c r="Q88" s="31">
        <v>13700076061</v>
      </c>
      <c r="R88" s="31">
        <v>13895703001</v>
      </c>
      <c r="S88" s="31">
        <v>10970446591</v>
      </c>
      <c r="T88" s="36">
        <f t="shared" ref="T88:T99" si="22">IF(($R88      =0),0,($S88      /$R88      ))</f>
        <v>0.78948482061040848</v>
      </c>
      <c r="U88" s="36">
        <f t="shared" ref="U88:U99" si="23">IF(($P88      =0),0,(($J88      /$P88      )-1))</f>
        <v>-0.14490493160387474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10652266000</v>
      </c>
      <c r="E89" s="31">
        <v>10652266000</v>
      </c>
      <c r="F89" s="31">
        <v>2804362161</v>
      </c>
      <c r="G89" s="36">
        <f t="shared" si="16"/>
        <v>0.26326437595531316</v>
      </c>
      <c r="H89" s="31">
        <v>3021350590</v>
      </c>
      <c r="I89" s="36">
        <f t="shared" si="17"/>
        <v>0.28363454217159051</v>
      </c>
      <c r="J89" s="31">
        <v>2773631308</v>
      </c>
      <c r="K89" s="36">
        <f t="shared" si="18"/>
        <v>0.26037946367467729</v>
      </c>
      <c r="L89" s="31">
        <v>0</v>
      </c>
      <c r="M89" s="36">
        <f t="shared" si="19"/>
        <v>0</v>
      </c>
      <c r="N89" s="31">
        <f t="shared" si="20"/>
        <v>8599344059</v>
      </c>
      <c r="O89" s="36">
        <f t="shared" si="21"/>
        <v>0.80727838180158096</v>
      </c>
      <c r="P89" s="31">
        <v>2627630396</v>
      </c>
      <c r="Q89" s="31">
        <v>9796266170</v>
      </c>
      <c r="R89" s="31">
        <v>10005029329</v>
      </c>
      <c r="S89" s="31">
        <v>8047110071</v>
      </c>
      <c r="T89" s="36">
        <f t="shared" si="22"/>
        <v>0.8043064949020301</v>
      </c>
      <c r="U89" s="36">
        <f t="shared" si="23"/>
        <v>5.5563717112671052E-2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6462768745</v>
      </c>
      <c r="E90" s="31">
        <v>7273050908</v>
      </c>
      <c r="F90" s="31">
        <v>1751125371</v>
      </c>
      <c r="G90" s="36">
        <f t="shared" si="16"/>
        <v>0.2709559076138659</v>
      </c>
      <c r="H90" s="31">
        <v>1777591053</v>
      </c>
      <c r="I90" s="36">
        <f t="shared" si="17"/>
        <v>0.27505100725989229</v>
      </c>
      <c r="J90" s="31">
        <v>1971061922</v>
      </c>
      <c r="K90" s="36">
        <f t="shared" si="18"/>
        <v>0.27100895441717976</v>
      </c>
      <c r="L90" s="31">
        <v>0</v>
      </c>
      <c r="M90" s="36">
        <f t="shared" si="19"/>
        <v>0</v>
      </c>
      <c r="N90" s="31">
        <f t="shared" si="20"/>
        <v>5499778346</v>
      </c>
      <c r="O90" s="36">
        <f t="shared" si="21"/>
        <v>0.75618587241710533</v>
      </c>
      <c r="P90" s="31">
        <v>1615799976</v>
      </c>
      <c r="Q90" s="31">
        <v>6021317412</v>
      </c>
      <c r="R90" s="31">
        <v>6121817412</v>
      </c>
      <c r="S90" s="31">
        <v>4615102398</v>
      </c>
      <c r="T90" s="36">
        <f t="shared" si="22"/>
        <v>0.75387782539111114</v>
      </c>
      <c r="U90" s="36">
        <f t="shared" si="23"/>
        <v>0.21986752771185825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32371112887</v>
      </c>
      <c r="E91" s="32">
        <f>SUM(E88:E90)</f>
        <v>34119141637</v>
      </c>
      <c r="F91" s="32">
        <f>SUM(F88:F90)</f>
        <v>8467165267</v>
      </c>
      <c r="G91" s="37">
        <f t="shared" si="16"/>
        <v>0.26156546722866458</v>
      </c>
      <c r="H91" s="32">
        <f>SUM(H88:H90)</f>
        <v>8542977843</v>
      </c>
      <c r="I91" s="37">
        <f t="shared" si="17"/>
        <v>0.26390744960859214</v>
      </c>
      <c r="J91" s="32">
        <f>SUM(J88:J90)</f>
        <v>7781942630</v>
      </c>
      <c r="K91" s="37">
        <f t="shared" si="18"/>
        <v>0.22808143044140908</v>
      </c>
      <c r="L91" s="32">
        <f>SUM(L88:L90)</f>
        <v>0</v>
      </c>
      <c r="M91" s="37">
        <f t="shared" si="19"/>
        <v>0</v>
      </c>
      <c r="N91" s="32">
        <f t="shared" si="20"/>
        <v>24792085740</v>
      </c>
      <c r="O91" s="37">
        <f t="shared" si="21"/>
        <v>0.72663275072297218</v>
      </c>
      <c r="P91" s="32">
        <f>SUM(P88:P90)</f>
        <v>7795373907</v>
      </c>
      <c r="Q91" s="32">
        <f>SUM(Q88:Q90)</f>
        <v>29517659643</v>
      </c>
      <c r="R91" s="32">
        <f>SUM(R88:R90)</f>
        <v>30022549742</v>
      </c>
      <c r="S91" s="32">
        <f>SUM(S88:S90)</f>
        <v>23632659060</v>
      </c>
      <c r="T91" s="37">
        <f t="shared" si="22"/>
        <v>0.78716362411214957</v>
      </c>
      <c r="U91" s="37">
        <f t="shared" si="23"/>
        <v>-1.7229804702426632E-3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1879806562</v>
      </c>
      <c r="E92" s="31">
        <v>1492896740</v>
      </c>
      <c r="F92" s="31">
        <v>287799527</v>
      </c>
      <c r="G92" s="36">
        <f t="shared" si="16"/>
        <v>0.15310060769965542</v>
      </c>
      <c r="H92" s="31">
        <v>312577855</v>
      </c>
      <c r="I92" s="36">
        <f t="shared" si="17"/>
        <v>0.16628192566124259</v>
      </c>
      <c r="J92" s="31">
        <v>705030147</v>
      </c>
      <c r="K92" s="36">
        <f t="shared" si="18"/>
        <v>0.47225647166996965</v>
      </c>
      <c r="L92" s="31">
        <v>0</v>
      </c>
      <c r="M92" s="36">
        <f t="shared" si="19"/>
        <v>0</v>
      </c>
      <c r="N92" s="31">
        <f t="shared" si="20"/>
        <v>1305407529</v>
      </c>
      <c r="O92" s="36">
        <f t="shared" si="21"/>
        <v>0.87441247209100348</v>
      </c>
      <c r="P92" s="31">
        <v>247313303</v>
      </c>
      <c r="Q92" s="31">
        <v>1377339716</v>
      </c>
      <c r="R92" s="31">
        <v>1377339716</v>
      </c>
      <c r="S92" s="31">
        <v>751053534</v>
      </c>
      <c r="T92" s="36">
        <f t="shared" si="22"/>
        <v>0.5452928752981665</v>
      </c>
      <c r="U92" s="36">
        <f t="shared" si="23"/>
        <v>1.8507570698693874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328759979</v>
      </c>
      <c r="E93" s="31">
        <v>328779979</v>
      </c>
      <c r="F93" s="31">
        <v>83671684</v>
      </c>
      <c r="G93" s="36">
        <f t="shared" si="16"/>
        <v>0.25450690273952109</v>
      </c>
      <c r="H93" s="31">
        <v>84992534</v>
      </c>
      <c r="I93" s="36">
        <f t="shared" si="17"/>
        <v>0.25852457546239227</v>
      </c>
      <c r="J93" s="31">
        <v>76996363</v>
      </c>
      <c r="K93" s="36">
        <f t="shared" si="18"/>
        <v>0.23418811338265824</v>
      </c>
      <c r="L93" s="31">
        <v>0</v>
      </c>
      <c r="M93" s="36">
        <f t="shared" si="19"/>
        <v>0</v>
      </c>
      <c r="N93" s="31">
        <f t="shared" si="20"/>
        <v>245660581</v>
      </c>
      <c r="O93" s="36">
        <f t="shared" si="21"/>
        <v>0.74718838338997517</v>
      </c>
      <c r="P93" s="31">
        <v>77009081</v>
      </c>
      <c r="Q93" s="31">
        <v>308433288</v>
      </c>
      <c r="R93" s="31">
        <v>309152414</v>
      </c>
      <c r="S93" s="31">
        <v>235803482</v>
      </c>
      <c r="T93" s="36">
        <f t="shared" si="22"/>
        <v>0.76274184292799996</v>
      </c>
      <c r="U93" s="36">
        <f t="shared" si="23"/>
        <v>-1.651493542690341E-4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193109075</v>
      </c>
      <c r="E94" s="31">
        <v>190183852</v>
      </c>
      <c r="F94" s="31">
        <v>46550643</v>
      </c>
      <c r="G94" s="36">
        <f t="shared" si="16"/>
        <v>0.2410588057552448</v>
      </c>
      <c r="H94" s="31">
        <v>47847569</v>
      </c>
      <c r="I94" s="36">
        <f t="shared" si="17"/>
        <v>0.24777483398954711</v>
      </c>
      <c r="J94" s="31">
        <v>43269599</v>
      </c>
      <c r="K94" s="36">
        <f t="shared" si="18"/>
        <v>0.22751457889284943</v>
      </c>
      <c r="L94" s="31">
        <v>0</v>
      </c>
      <c r="M94" s="36">
        <f t="shared" si="19"/>
        <v>0</v>
      </c>
      <c r="N94" s="31">
        <f t="shared" si="20"/>
        <v>137667811</v>
      </c>
      <c r="O94" s="36">
        <f t="shared" si="21"/>
        <v>0.72386698214525591</v>
      </c>
      <c r="P94" s="31">
        <v>44800712</v>
      </c>
      <c r="Q94" s="31">
        <v>186318568</v>
      </c>
      <c r="R94" s="31">
        <v>182368885</v>
      </c>
      <c r="S94" s="31">
        <v>131134683</v>
      </c>
      <c r="T94" s="36">
        <f t="shared" si="22"/>
        <v>0.71906281052274901</v>
      </c>
      <c r="U94" s="36">
        <f t="shared" si="23"/>
        <v>-3.417608630862834E-2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2401675616</v>
      </c>
      <c r="E96" s="32">
        <f>SUM(E92:E95)</f>
        <v>2011860571</v>
      </c>
      <c r="F96" s="32">
        <f>SUM(F92:F95)</f>
        <v>418021854</v>
      </c>
      <c r="G96" s="37">
        <f t="shared" si="16"/>
        <v>0.17405425246237749</v>
      </c>
      <c r="H96" s="32">
        <f>SUM(H92:H95)</f>
        <v>445417958</v>
      </c>
      <c r="I96" s="37">
        <f t="shared" si="17"/>
        <v>0.18546133167719184</v>
      </c>
      <c r="J96" s="32">
        <f>SUM(J92:J95)</f>
        <v>825296109</v>
      </c>
      <c r="K96" s="37">
        <f t="shared" si="18"/>
        <v>0.41021536029695371</v>
      </c>
      <c r="L96" s="32">
        <f>SUM(L92:L95)</f>
        <v>0</v>
      </c>
      <c r="M96" s="37">
        <f t="shared" si="19"/>
        <v>0</v>
      </c>
      <c r="N96" s="32">
        <f t="shared" si="20"/>
        <v>1688735921</v>
      </c>
      <c r="O96" s="37">
        <f t="shared" si="21"/>
        <v>0.83939013733969137</v>
      </c>
      <c r="P96" s="32">
        <f>SUM(P92:P95)</f>
        <v>369123096</v>
      </c>
      <c r="Q96" s="32">
        <f>SUM(Q92:Q95)</f>
        <v>1872091572</v>
      </c>
      <c r="R96" s="32">
        <f>SUM(R92:R95)</f>
        <v>1868861015</v>
      </c>
      <c r="S96" s="32">
        <f>SUM(S92:S95)</f>
        <v>1117991699</v>
      </c>
      <c r="T96" s="37">
        <f t="shared" si="22"/>
        <v>0.59822088963635422</v>
      </c>
      <c r="U96" s="37">
        <f t="shared" si="23"/>
        <v>1.2358289631380854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571429886</v>
      </c>
      <c r="E97" s="31">
        <v>685851177</v>
      </c>
      <c r="F97" s="31">
        <v>3135967</v>
      </c>
      <c r="G97" s="36">
        <f t="shared" si="16"/>
        <v>5.4879296250178976E-3</v>
      </c>
      <c r="H97" s="31">
        <v>-12343432</v>
      </c>
      <c r="I97" s="36">
        <f t="shared" si="17"/>
        <v>-2.1600956307000017E-2</v>
      </c>
      <c r="J97" s="31">
        <v>23023225</v>
      </c>
      <c r="K97" s="36">
        <f t="shared" si="18"/>
        <v>3.35688350068983E-2</v>
      </c>
      <c r="L97" s="31">
        <v>0</v>
      </c>
      <c r="M97" s="36">
        <f t="shared" si="19"/>
        <v>0</v>
      </c>
      <c r="N97" s="31">
        <f t="shared" si="20"/>
        <v>13815760</v>
      </c>
      <c r="O97" s="36">
        <f t="shared" si="21"/>
        <v>2.0143961931263114E-2</v>
      </c>
      <c r="P97" s="31">
        <v>106172315</v>
      </c>
      <c r="Q97" s="31">
        <v>525683099</v>
      </c>
      <c r="R97" s="31">
        <v>539213003</v>
      </c>
      <c r="S97" s="31">
        <v>383439514</v>
      </c>
      <c r="T97" s="36">
        <f t="shared" si="22"/>
        <v>0.71110954644393098</v>
      </c>
      <c r="U97" s="36">
        <f t="shared" si="23"/>
        <v>-0.78315227467725457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461149076</v>
      </c>
      <c r="E98" s="31">
        <v>694107425</v>
      </c>
      <c r="F98" s="31">
        <v>119569057</v>
      </c>
      <c r="G98" s="36">
        <f t="shared" si="16"/>
        <v>0.25928504083135145</v>
      </c>
      <c r="H98" s="31">
        <v>131265963</v>
      </c>
      <c r="I98" s="36">
        <f t="shared" si="17"/>
        <v>0.28464973656371373</v>
      </c>
      <c r="J98" s="31">
        <v>155084707</v>
      </c>
      <c r="K98" s="36">
        <f t="shared" si="18"/>
        <v>0.22343041064572966</v>
      </c>
      <c r="L98" s="31">
        <v>0</v>
      </c>
      <c r="M98" s="36">
        <f t="shared" si="19"/>
        <v>0</v>
      </c>
      <c r="N98" s="31">
        <f t="shared" si="20"/>
        <v>405919727</v>
      </c>
      <c r="O98" s="36">
        <f t="shared" si="21"/>
        <v>0.58480821898714019</v>
      </c>
      <c r="P98" s="31">
        <v>0</v>
      </c>
      <c r="Q98" s="31">
        <v>518232102</v>
      </c>
      <c r="R98" s="31">
        <v>419367788</v>
      </c>
      <c r="S98" s="31">
        <v>180396340</v>
      </c>
      <c r="T98" s="36">
        <f t="shared" si="22"/>
        <v>0.43016260466814871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488651327</v>
      </c>
      <c r="E99" s="31">
        <v>449055631</v>
      </c>
      <c r="F99" s="31">
        <v>96219590</v>
      </c>
      <c r="G99" s="36">
        <f t="shared" si="16"/>
        <v>0.19690847989859239</v>
      </c>
      <c r="H99" s="31">
        <v>100745827</v>
      </c>
      <c r="I99" s="36">
        <f t="shared" si="17"/>
        <v>0.20617119290049529</v>
      </c>
      <c r="J99" s="31">
        <v>99457971</v>
      </c>
      <c r="K99" s="36">
        <f t="shared" si="18"/>
        <v>0.22148251604933109</v>
      </c>
      <c r="L99" s="31">
        <v>0</v>
      </c>
      <c r="M99" s="36">
        <f t="shared" si="19"/>
        <v>0</v>
      </c>
      <c r="N99" s="31">
        <f t="shared" si="20"/>
        <v>296423388</v>
      </c>
      <c r="O99" s="36">
        <f t="shared" si="21"/>
        <v>0.66010393264615363</v>
      </c>
      <c r="P99" s="31">
        <v>84104413</v>
      </c>
      <c r="Q99" s="31">
        <v>391506928</v>
      </c>
      <c r="R99" s="31">
        <v>454762123</v>
      </c>
      <c r="S99" s="31">
        <v>320520150</v>
      </c>
      <c r="T99" s="36">
        <f t="shared" si="22"/>
        <v>0.70480836857206774</v>
      </c>
      <c r="U99" s="36">
        <f t="shared" si="23"/>
        <v>0.18255353616224634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1521230289</v>
      </c>
      <c r="E101" s="32">
        <f>SUM(E97:E100)</f>
        <v>1829014233</v>
      </c>
      <c r="F101" s="32">
        <f>SUM(F97:F100)</f>
        <v>218924614</v>
      </c>
      <c r="G101" s="37">
        <f>IF(($D101     =0),0,($F101     /$D101     ))</f>
        <v>0.14391286814563287</v>
      </c>
      <c r="H101" s="32">
        <f>SUM(H97:H100)</f>
        <v>219668358</v>
      </c>
      <c r="I101" s="37">
        <f>IF(($D101     =0),0,($H101     /$D101     ))</f>
        <v>0.14440177768508788</v>
      </c>
      <c r="J101" s="32">
        <f>SUM(J97:J100)</f>
        <v>277565903</v>
      </c>
      <c r="K101" s="37">
        <f>IF(($E101     =0),0,($J101     /$E101     ))</f>
        <v>0.15175710390439592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716158875</v>
      </c>
      <c r="O101" s="37">
        <f>IF(($E101     =0),0,($N101     /$E101     ))</f>
        <v>0.39155456643185127</v>
      </c>
      <c r="P101" s="32">
        <f>SUM(P97:P100)</f>
        <v>190276728</v>
      </c>
      <c r="Q101" s="32">
        <f>SUM(Q97:Q100)</f>
        <v>1435422129</v>
      </c>
      <c r="R101" s="32">
        <f>SUM(R97:R100)</f>
        <v>1413342914</v>
      </c>
      <c r="S101" s="32">
        <f>SUM(S97:S100)</f>
        <v>884356004</v>
      </c>
      <c r="T101" s="37">
        <f>IF(($R101     =0),0,($S101     /$R101     ))</f>
        <v>0.62571934612607394</v>
      </c>
      <c r="U101" s="37">
        <f>IF(($P101     =0),0,(($J101     /$P101     )-1))</f>
        <v>0.45874856014972054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36294018792</v>
      </c>
      <c r="E102" s="32">
        <f>SUM(E88:E90,E92:E95,E97:E100)</f>
        <v>37960016441</v>
      </c>
      <c r="F102" s="32">
        <f>SUM(F88:F90,F92:F95,F97:F100)</f>
        <v>9104111735</v>
      </c>
      <c r="G102" s="37">
        <f>IF(($D102     =0),0,($F102     /$D102     ))</f>
        <v>0.25084330801654697</v>
      </c>
      <c r="H102" s="32">
        <f>SUM(H88:H90,H92:H95,H97:H100)</f>
        <v>9208064159</v>
      </c>
      <c r="I102" s="37">
        <f>IF(($D102     =0),0,($H102     /$D102     ))</f>
        <v>0.25370748309166741</v>
      </c>
      <c r="J102" s="32">
        <f>SUM(J88:J90,J92:J95,J97:J100)</f>
        <v>8884804642</v>
      </c>
      <c r="K102" s="37">
        <f>IF(($E102     =0),0,($J102     /$E102     ))</f>
        <v>0.23405692291544072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27196980536</v>
      </c>
      <c r="O102" s="37">
        <f>IF(($E102     =0),0,($N102     /$E102     ))</f>
        <v>0.71646387662321931</v>
      </c>
      <c r="P102" s="32">
        <f>SUM(P88:P90,P92:P95,P97:P100)</f>
        <v>8354773731</v>
      </c>
      <c r="Q102" s="32">
        <f>SUM(Q88:Q90,Q92:Q95,Q97:Q100)</f>
        <v>32825173344</v>
      </c>
      <c r="R102" s="32">
        <f>SUM(R88:R90,R92:R95,R97:R100)</f>
        <v>33304753671</v>
      </c>
      <c r="S102" s="32">
        <f>SUM(S88:S90,S92:S95,S97:S100)</f>
        <v>25635006763</v>
      </c>
      <c r="T102" s="37">
        <f>IF(($R102     =0),0,($S102     /$R102     ))</f>
        <v>0.76971014457079123</v>
      </c>
      <c r="U102" s="37">
        <f>IF(($P102     =0),0,(($J102     /$P102     )-1))</f>
        <v>6.3440486608673075E-2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9858325900</v>
      </c>
      <c r="E105" s="31">
        <v>10158325900</v>
      </c>
      <c r="F105" s="31">
        <v>2404583703</v>
      </c>
      <c r="G105" s="36">
        <f t="shared" ref="G105:G136" si="24">IF(($D105     =0),0,($F105     /$D105     ))</f>
        <v>0.24391399994191712</v>
      </c>
      <c r="H105" s="31">
        <v>2253403647</v>
      </c>
      <c r="I105" s="36">
        <f t="shared" ref="I105:I136" si="25">IF(($D105     =0),0,($H105     /$D105     ))</f>
        <v>0.22857873333240078</v>
      </c>
      <c r="J105" s="31">
        <v>2816450357</v>
      </c>
      <c r="K105" s="36">
        <f t="shared" ref="K105:K136" si="26">IF(($E105     =0),0,($J105     /$E105     ))</f>
        <v>0.277255365177839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7474437707</v>
      </c>
      <c r="O105" s="36">
        <f t="shared" ref="O105:O136" si="29">IF(($E105     =0),0,($N105     /$E105     ))</f>
        <v>0.73579424213983924</v>
      </c>
      <c r="P105" s="31">
        <v>2719365549</v>
      </c>
      <c r="Q105" s="31">
        <v>9683332880</v>
      </c>
      <c r="R105" s="31">
        <v>9683332880</v>
      </c>
      <c r="S105" s="31">
        <v>7002089611</v>
      </c>
      <c r="T105" s="36">
        <f t="shared" ref="T105:T136" si="30">IF(($R105     =0),0,($S105     /$R105     ))</f>
        <v>0.72310739471346153</v>
      </c>
      <c r="U105" s="36">
        <f t="shared" ref="U105:U136" si="31">IF(($P105     =0),0,(($J105     /$P105     )-1))</f>
        <v>3.5701271583624017E-2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9858325900</v>
      </c>
      <c r="E106" s="32">
        <f>E105</f>
        <v>10158325900</v>
      </c>
      <c r="F106" s="32">
        <f>F105</f>
        <v>2404583703</v>
      </c>
      <c r="G106" s="37">
        <f t="shared" si="24"/>
        <v>0.24391399994191712</v>
      </c>
      <c r="H106" s="32">
        <f>H105</f>
        <v>2253403647</v>
      </c>
      <c r="I106" s="37">
        <f t="shared" si="25"/>
        <v>0.22857873333240078</v>
      </c>
      <c r="J106" s="32">
        <f>J105</f>
        <v>2816450357</v>
      </c>
      <c r="K106" s="37">
        <f t="shared" si="26"/>
        <v>0.277255365177839</v>
      </c>
      <c r="L106" s="32">
        <f>L105</f>
        <v>0</v>
      </c>
      <c r="M106" s="37">
        <f t="shared" si="27"/>
        <v>0</v>
      </c>
      <c r="N106" s="32">
        <f t="shared" si="28"/>
        <v>7474437707</v>
      </c>
      <c r="O106" s="37">
        <f t="shared" si="29"/>
        <v>0.73579424213983924</v>
      </c>
      <c r="P106" s="32">
        <f>P105</f>
        <v>2719365549</v>
      </c>
      <c r="Q106" s="32">
        <f>Q105</f>
        <v>9683332880</v>
      </c>
      <c r="R106" s="32">
        <f>R105</f>
        <v>9683332880</v>
      </c>
      <c r="S106" s="32">
        <f>S105</f>
        <v>7002089611</v>
      </c>
      <c r="T106" s="37">
        <f t="shared" si="30"/>
        <v>0.72310739471346153</v>
      </c>
      <c r="U106" s="37">
        <f t="shared" si="31"/>
        <v>3.5701271583624017E-2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545445214</v>
      </c>
      <c r="E111" s="31">
        <v>550122429</v>
      </c>
      <c r="F111" s="31">
        <v>76242456</v>
      </c>
      <c r="G111" s="36">
        <f t="shared" si="24"/>
        <v>0.13978022731353548</v>
      </c>
      <c r="H111" s="31">
        <v>96339680</v>
      </c>
      <c r="I111" s="36">
        <f t="shared" si="25"/>
        <v>0.17662576832143587</v>
      </c>
      <c r="J111" s="31">
        <v>97631505</v>
      </c>
      <c r="K111" s="36">
        <f t="shared" si="26"/>
        <v>0.17747232225646994</v>
      </c>
      <c r="L111" s="31">
        <v>0</v>
      </c>
      <c r="M111" s="36">
        <f t="shared" si="27"/>
        <v>0</v>
      </c>
      <c r="N111" s="31">
        <f t="shared" si="28"/>
        <v>270213641</v>
      </c>
      <c r="O111" s="36">
        <f t="shared" si="29"/>
        <v>0.49118819149255227</v>
      </c>
      <c r="P111" s="31">
        <v>73820393</v>
      </c>
      <c r="Q111" s="31">
        <v>484041567</v>
      </c>
      <c r="R111" s="31">
        <v>531113186</v>
      </c>
      <c r="S111" s="31">
        <v>226239003</v>
      </c>
      <c r="T111" s="36">
        <f t="shared" si="30"/>
        <v>0.42597135406086489</v>
      </c>
      <c r="U111" s="36">
        <f t="shared" si="31"/>
        <v>0.32255466318094506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545445214</v>
      </c>
      <c r="E112" s="32">
        <f>SUM(E107:E111)</f>
        <v>550122429</v>
      </c>
      <c r="F112" s="32">
        <f>SUM(F107:F111)</f>
        <v>76242456</v>
      </c>
      <c r="G112" s="37">
        <f t="shared" si="24"/>
        <v>0.13978022731353548</v>
      </c>
      <c r="H112" s="32">
        <f>SUM(H107:H111)</f>
        <v>96339680</v>
      </c>
      <c r="I112" s="37">
        <f t="shared" si="25"/>
        <v>0.17662576832143587</v>
      </c>
      <c r="J112" s="32">
        <f>SUM(J107:J111)</f>
        <v>97631505</v>
      </c>
      <c r="K112" s="37">
        <f t="shared" si="26"/>
        <v>0.17747232225646994</v>
      </c>
      <c r="L112" s="32">
        <f>SUM(L107:L111)</f>
        <v>0</v>
      </c>
      <c r="M112" s="37">
        <f t="shared" si="27"/>
        <v>0</v>
      </c>
      <c r="N112" s="32">
        <f t="shared" si="28"/>
        <v>270213641</v>
      </c>
      <c r="O112" s="37">
        <f t="shared" si="29"/>
        <v>0.49118819149255227</v>
      </c>
      <c r="P112" s="32">
        <f>SUM(P107:P111)</f>
        <v>73820393</v>
      </c>
      <c r="Q112" s="32">
        <f>SUM(Q107:Q111)</f>
        <v>484041567</v>
      </c>
      <c r="R112" s="32">
        <f>SUM(R107:R111)</f>
        <v>531113186</v>
      </c>
      <c r="S112" s="32">
        <f>SUM(S107:S111)</f>
        <v>226239003</v>
      </c>
      <c r="T112" s="37">
        <f t="shared" si="30"/>
        <v>0.42597135406086489</v>
      </c>
      <c r="U112" s="37">
        <f t="shared" si="31"/>
        <v>0.32255466318094506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1179122119</v>
      </c>
      <c r="E117" s="31">
        <v>1177924375</v>
      </c>
      <c r="F117" s="31">
        <v>468945904</v>
      </c>
      <c r="G117" s="36">
        <f t="shared" si="24"/>
        <v>0.39770766440859212</v>
      </c>
      <c r="H117" s="31">
        <v>460227774</v>
      </c>
      <c r="I117" s="36">
        <f t="shared" si="25"/>
        <v>0.39031391794287934</v>
      </c>
      <c r="J117" s="31">
        <v>385435655</v>
      </c>
      <c r="K117" s="36">
        <f t="shared" si="26"/>
        <v>0.32721595985311025</v>
      </c>
      <c r="L117" s="31">
        <v>0</v>
      </c>
      <c r="M117" s="36">
        <f t="shared" si="27"/>
        <v>0</v>
      </c>
      <c r="N117" s="31">
        <f t="shared" si="28"/>
        <v>1314609333</v>
      </c>
      <c r="O117" s="36">
        <f t="shared" si="29"/>
        <v>1.1160388229507519</v>
      </c>
      <c r="P117" s="31">
        <v>332368009</v>
      </c>
      <c r="Q117" s="31">
        <v>1264764918</v>
      </c>
      <c r="R117" s="31">
        <v>1034122409</v>
      </c>
      <c r="S117" s="31">
        <v>1014646597</v>
      </c>
      <c r="T117" s="36">
        <f t="shared" si="30"/>
        <v>0.98116682142220168</v>
      </c>
      <c r="U117" s="36">
        <f t="shared" si="31"/>
        <v>0.15966532446869763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640818475</v>
      </c>
      <c r="E120" s="31">
        <v>591017652</v>
      </c>
      <c r="F120" s="31">
        <v>136922048</v>
      </c>
      <c r="G120" s="36">
        <f t="shared" si="24"/>
        <v>0.21366744771208415</v>
      </c>
      <c r="H120" s="31">
        <v>153776623</v>
      </c>
      <c r="I120" s="36">
        <f t="shared" si="25"/>
        <v>0.23996908484887236</v>
      </c>
      <c r="J120" s="31">
        <v>132606271</v>
      </c>
      <c r="K120" s="36">
        <f t="shared" si="26"/>
        <v>0.22436939159306193</v>
      </c>
      <c r="L120" s="31">
        <v>0</v>
      </c>
      <c r="M120" s="36">
        <f t="shared" si="27"/>
        <v>0</v>
      </c>
      <c r="N120" s="31">
        <f t="shared" si="28"/>
        <v>423304942</v>
      </c>
      <c r="O120" s="36">
        <f t="shared" si="29"/>
        <v>0.71623062452963759</v>
      </c>
      <c r="P120" s="31">
        <v>123757924</v>
      </c>
      <c r="Q120" s="31">
        <v>583398231</v>
      </c>
      <c r="R120" s="31">
        <v>523964206</v>
      </c>
      <c r="S120" s="31">
        <v>379037707</v>
      </c>
      <c r="T120" s="36">
        <f t="shared" si="30"/>
        <v>0.72340381777910989</v>
      </c>
      <c r="U120" s="36">
        <f t="shared" si="31"/>
        <v>7.149721580656121E-2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1819940594</v>
      </c>
      <c r="E121" s="32">
        <f>SUM(E113:E120)</f>
        <v>1768942027</v>
      </c>
      <c r="F121" s="32">
        <f>SUM(F113:F120)</f>
        <v>605867952</v>
      </c>
      <c r="G121" s="37">
        <f t="shared" si="24"/>
        <v>0.33290534537085004</v>
      </c>
      <c r="H121" s="32">
        <f>SUM(H113:H120)</f>
        <v>614004397</v>
      </c>
      <c r="I121" s="37">
        <f t="shared" si="25"/>
        <v>0.33737606547392612</v>
      </c>
      <c r="J121" s="32">
        <f>SUM(J113:J120)</f>
        <v>518041926</v>
      </c>
      <c r="K121" s="37">
        <f t="shared" si="26"/>
        <v>0.29285410041309395</v>
      </c>
      <c r="L121" s="32">
        <f>SUM(L113:L120)</f>
        <v>0</v>
      </c>
      <c r="M121" s="37">
        <f t="shared" si="27"/>
        <v>0</v>
      </c>
      <c r="N121" s="32">
        <f t="shared" si="28"/>
        <v>1737914275</v>
      </c>
      <c r="O121" s="37">
        <f t="shared" si="29"/>
        <v>0.98245971234420792</v>
      </c>
      <c r="P121" s="32">
        <f>SUM(P113:P120)</f>
        <v>456125933</v>
      </c>
      <c r="Q121" s="32">
        <f>SUM(Q113:Q120)</f>
        <v>1848163149</v>
      </c>
      <c r="R121" s="32">
        <f>SUM(R113:R120)</f>
        <v>1558086615</v>
      </c>
      <c r="S121" s="32">
        <f>SUM(S113:S120)</f>
        <v>1393684304</v>
      </c>
      <c r="T121" s="37">
        <f t="shared" si="30"/>
        <v>0.8944844853827334</v>
      </c>
      <c r="U121" s="37">
        <f t="shared" si="31"/>
        <v>0.13574319835921278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339455148</v>
      </c>
      <c r="E125" s="31">
        <v>378384326</v>
      </c>
      <c r="F125" s="31">
        <v>33714531</v>
      </c>
      <c r="G125" s="36">
        <f t="shared" si="24"/>
        <v>9.931954544993378E-2</v>
      </c>
      <c r="H125" s="31">
        <v>175979693</v>
      </c>
      <c r="I125" s="36">
        <f t="shared" si="25"/>
        <v>0.51841810040836378</v>
      </c>
      <c r="J125" s="31">
        <v>5931674</v>
      </c>
      <c r="K125" s="36">
        <f t="shared" si="26"/>
        <v>1.5676320588395621E-2</v>
      </c>
      <c r="L125" s="31">
        <v>0</v>
      </c>
      <c r="M125" s="36">
        <f t="shared" si="27"/>
        <v>0</v>
      </c>
      <c r="N125" s="31">
        <f t="shared" si="28"/>
        <v>215625898</v>
      </c>
      <c r="O125" s="36">
        <f t="shared" si="29"/>
        <v>0.56985948725582258</v>
      </c>
      <c r="P125" s="31">
        <v>90463301</v>
      </c>
      <c r="Q125" s="31">
        <v>286657248</v>
      </c>
      <c r="R125" s="31">
        <v>331195154</v>
      </c>
      <c r="S125" s="31">
        <v>251897718</v>
      </c>
      <c r="T125" s="36">
        <f t="shared" si="30"/>
        <v>0.76057187116934688</v>
      </c>
      <c r="U125" s="36">
        <f t="shared" si="31"/>
        <v>-0.93443005136414381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339455148</v>
      </c>
      <c r="E126" s="32">
        <f>SUM(E122:E125)</f>
        <v>378384326</v>
      </c>
      <c r="F126" s="32">
        <f>SUM(F122:F125)</f>
        <v>33714531</v>
      </c>
      <c r="G126" s="37">
        <f t="shared" si="24"/>
        <v>9.931954544993378E-2</v>
      </c>
      <c r="H126" s="32">
        <f>SUM(H122:H125)</f>
        <v>175979693</v>
      </c>
      <c r="I126" s="37">
        <f t="shared" si="25"/>
        <v>0.51841810040836378</v>
      </c>
      <c r="J126" s="32">
        <f>SUM(J122:J125)</f>
        <v>5931674</v>
      </c>
      <c r="K126" s="37">
        <f t="shared" si="26"/>
        <v>1.5676320588395621E-2</v>
      </c>
      <c r="L126" s="32">
        <f>SUM(L122:L125)</f>
        <v>0</v>
      </c>
      <c r="M126" s="37">
        <f t="shared" si="27"/>
        <v>0</v>
      </c>
      <c r="N126" s="32">
        <f t="shared" si="28"/>
        <v>215625898</v>
      </c>
      <c r="O126" s="37">
        <f t="shared" si="29"/>
        <v>0.56985948725582258</v>
      </c>
      <c r="P126" s="32">
        <f>SUM(P122:P125)</f>
        <v>90463301</v>
      </c>
      <c r="Q126" s="32">
        <f>SUM(Q122:Q125)</f>
        <v>286657248</v>
      </c>
      <c r="R126" s="32">
        <f>SUM(R122:R125)</f>
        <v>331195154</v>
      </c>
      <c r="S126" s="32">
        <f>SUM(S122:S125)</f>
        <v>251897718</v>
      </c>
      <c r="T126" s="37">
        <f t="shared" si="30"/>
        <v>0.76057187116934688</v>
      </c>
      <c r="U126" s="37">
        <f t="shared" si="31"/>
        <v>-0.93443005136414381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144292842</v>
      </c>
      <c r="E131" s="31">
        <v>124987389</v>
      </c>
      <c r="F131" s="31">
        <v>33570496</v>
      </c>
      <c r="G131" s="36">
        <f t="shared" si="24"/>
        <v>0.23265531078804311</v>
      </c>
      <c r="H131" s="31">
        <v>29401678</v>
      </c>
      <c r="I131" s="36">
        <f t="shared" si="25"/>
        <v>0.20376394000195797</v>
      </c>
      <c r="J131" s="31">
        <v>33239477</v>
      </c>
      <c r="K131" s="36">
        <f t="shared" si="26"/>
        <v>0.26594264642171217</v>
      </c>
      <c r="L131" s="31">
        <v>0</v>
      </c>
      <c r="M131" s="36">
        <f t="shared" si="27"/>
        <v>0</v>
      </c>
      <c r="N131" s="31">
        <f t="shared" si="28"/>
        <v>96211651</v>
      </c>
      <c r="O131" s="36">
        <f t="shared" si="29"/>
        <v>0.76977086864339572</v>
      </c>
      <c r="P131" s="31">
        <v>11729922</v>
      </c>
      <c r="Q131" s="31">
        <v>183124932</v>
      </c>
      <c r="R131" s="31">
        <v>177503815</v>
      </c>
      <c r="S131" s="31">
        <v>64649100</v>
      </c>
      <c r="T131" s="36">
        <f t="shared" si="30"/>
        <v>0.36421245368726302</v>
      </c>
      <c r="U131" s="36">
        <f t="shared" si="31"/>
        <v>1.8337338475055502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144292842</v>
      </c>
      <c r="E132" s="32">
        <f>SUM(E127:E131)</f>
        <v>124987389</v>
      </c>
      <c r="F132" s="32">
        <f>SUM(F127:F131)</f>
        <v>33570496</v>
      </c>
      <c r="G132" s="37">
        <f t="shared" si="24"/>
        <v>0.23265531078804311</v>
      </c>
      <c r="H132" s="32">
        <f>SUM(H127:H131)</f>
        <v>29401678</v>
      </c>
      <c r="I132" s="37">
        <f t="shared" si="25"/>
        <v>0.20376394000195797</v>
      </c>
      <c r="J132" s="32">
        <f>SUM(J127:J131)</f>
        <v>33239477</v>
      </c>
      <c r="K132" s="37">
        <f t="shared" si="26"/>
        <v>0.26594264642171217</v>
      </c>
      <c r="L132" s="32">
        <f>SUM(L127:L131)</f>
        <v>0</v>
      </c>
      <c r="M132" s="37">
        <f t="shared" si="27"/>
        <v>0</v>
      </c>
      <c r="N132" s="32">
        <f t="shared" si="28"/>
        <v>96211651</v>
      </c>
      <c r="O132" s="37">
        <f t="shared" si="29"/>
        <v>0.76977086864339572</v>
      </c>
      <c r="P132" s="32">
        <f>SUM(P127:P131)</f>
        <v>11729922</v>
      </c>
      <c r="Q132" s="32">
        <f>SUM(Q127:Q131)</f>
        <v>183124932</v>
      </c>
      <c r="R132" s="32">
        <f>SUM(R127:R131)</f>
        <v>177503815</v>
      </c>
      <c r="S132" s="32">
        <f>SUM(S127:S131)</f>
        <v>64649100</v>
      </c>
      <c r="T132" s="37">
        <f t="shared" si="30"/>
        <v>0.36421245368726302</v>
      </c>
      <c r="U132" s="37">
        <f t="shared" si="31"/>
        <v>1.8337338475055502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341924458</v>
      </c>
      <c r="E133" s="31">
        <v>343268269</v>
      </c>
      <c r="F133" s="31">
        <v>103503005</v>
      </c>
      <c r="G133" s="36">
        <f t="shared" si="24"/>
        <v>0.30270722839019604</v>
      </c>
      <c r="H133" s="31">
        <v>94000421</v>
      </c>
      <c r="I133" s="36">
        <f t="shared" si="25"/>
        <v>0.27491575639201571</v>
      </c>
      <c r="J133" s="31">
        <v>85613120</v>
      </c>
      <c r="K133" s="36">
        <f t="shared" si="26"/>
        <v>0.24940586629054257</v>
      </c>
      <c r="L133" s="31">
        <v>0</v>
      </c>
      <c r="M133" s="36">
        <f t="shared" si="27"/>
        <v>0</v>
      </c>
      <c r="N133" s="31">
        <f t="shared" si="28"/>
        <v>283116546</v>
      </c>
      <c r="O133" s="36">
        <f t="shared" si="29"/>
        <v>0.82476759889507878</v>
      </c>
      <c r="P133" s="31">
        <v>78196596</v>
      </c>
      <c r="Q133" s="31">
        <v>317295299</v>
      </c>
      <c r="R133" s="31">
        <v>317379155</v>
      </c>
      <c r="S133" s="31">
        <v>263351392</v>
      </c>
      <c r="T133" s="36">
        <f t="shared" si="30"/>
        <v>0.82976902500102756</v>
      </c>
      <c r="U133" s="36">
        <f t="shared" si="31"/>
        <v>9.4844588887219583E-2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112162835</v>
      </c>
      <c r="E136" s="31">
        <v>112162835</v>
      </c>
      <c r="F136" s="31">
        <v>28516890</v>
      </c>
      <c r="G136" s="36">
        <f t="shared" si="24"/>
        <v>0.25424544591798165</v>
      </c>
      <c r="H136" s="31">
        <v>25686748</v>
      </c>
      <c r="I136" s="36">
        <f t="shared" si="25"/>
        <v>0.22901300595691967</v>
      </c>
      <c r="J136" s="31">
        <v>19255347</v>
      </c>
      <c r="K136" s="36">
        <f t="shared" si="26"/>
        <v>0.17167314824023483</v>
      </c>
      <c r="L136" s="31">
        <v>0</v>
      </c>
      <c r="M136" s="36">
        <f t="shared" si="27"/>
        <v>0</v>
      </c>
      <c r="N136" s="31">
        <f t="shared" si="28"/>
        <v>73458985</v>
      </c>
      <c r="O136" s="36">
        <f t="shared" si="29"/>
        <v>0.65493160011513618</v>
      </c>
      <c r="P136" s="31">
        <v>22796112</v>
      </c>
      <c r="Q136" s="31">
        <v>94764270</v>
      </c>
      <c r="R136" s="31">
        <v>108686525</v>
      </c>
      <c r="S136" s="31">
        <v>83160395</v>
      </c>
      <c r="T136" s="36">
        <f t="shared" si="30"/>
        <v>0.76513988279595835</v>
      </c>
      <c r="U136" s="36">
        <f t="shared" si="31"/>
        <v>-0.1553231972188942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454087293</v>
      </c>
      <c r="E137" s="32">
        <f>SUM(E133:E136)</f>
        <v>455431104</v>
      </c>
      <c r="F137" s="32">
        <f>SUM(F133:F136)</f>
        <v>132019895</v>
      </c>
      <c r="G137" s="37">
        <f t="shared" ref="G137:G170" si="32">IF(($D137     =0),0,($F137     /$D137     ))</f>
        <v>0.29073681874643431</v>
      </c>
      <c r="H137" s="32">
        <f>SUM(H133:H136)</f>
        <v>119687169</v>
      </c>
      <c r="I137" s="37">
        <f t="shared" ref="I137:I170" si="33">IF(($D137     =0),0,($H137     /$D137     ))</f>
        <v>0.2635774461101249</v>
      </c>
      <c r="J137" s="32">
        <f>SUM(J133:J136)</f>
        <v>104868467</v>
      </c>
      <c r="K137" s="37">
        <f t="shared" ref="K137:K170" si="34">IF(($E137     =0),0,($J137     /$E137     ))</f>
        <v>0.2302619783298771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356575531</v>
      </c>
      <c r="O137" s="37">
        <f t="shared" ref="O137:O170" si="37">IF(($E137     =0),0,($N137     /$E137     ))</f>
        <v>0.78294066406145157</v>
      </c>
      <c r="P137" s="32">
        <f>SUM(P133:P136)</f>
        <v>100992708</v>
      </c>
      <c r="Q137" s="32">
        <f>SUM(Q133:Q136)</f>
        <v>412059569</v>
      </c>
      <c r="R137" s="32">
        <f>SUM(R133:R136)</f>
        <v>426065680</v>
      </c>
      <c r="S137" s="32">
        <f>SUM(S133:S136)</f>
        <v>346511787</v>
      </c>
      <c r="T137" s="37">
        <f t="shared" ref="T137:T170" si="38">IF(($R137     =0),0,($S137     /$R137     ))</f>
        <v>0.81328256009730704</v>
      </c>
      <c r="U137" s="37">
        <f t="shared" ref="U137:U170" si="39">IF(($P137     =0),0,(($J137     /$P137     )-1))</f>
        <v>3.8376622201278243E-2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50773000</v>
      </c>
      <c r="E140" s="31">
        <v>75918062</v>
      </c>
      <c r="F140" s="31">
        <v>18225595</v>
      </c>
      <c r="G140" s="36">
        <f t="shared" si="32"/>
        <v>0.35896234218974654</v>
      </c>
      <c r="H140" s="31">
        <v>17869873</v>
      </c>
      <c r="I140" s="36">
        <f t="shared" si="33"/>
        <v>0.35195621688692807</v>
      </c>
      <c r="J140" s="31">
        <v>15398283</v>
      </c>
      <c r="K140" s="36">
        <f t="shared" si="34"/>
        <v>0.20282766174932126</v>
      </c>
      <c r="L140" s="31">
        <v>0</v>
      </c>
      <c r="M140" s="36">
        <f t="shared" si="35"/>
        <v>0</v>
      </c>
      <c r="N140" s="31">
        <f t="shared" si="36"/>
        <v>51493751</v>
      </c>
      <c r="O140" s="36">
        <f t="shared" si="37"/>
        <v>0.67828063103086056</v>
      </c>
      <c r="P140" s="31">
        <v>15713016</v>
      </c>
      <c r="Q140" s="31">
        <v>62253388</v>
      </c>
      <c r="R140" s="31">
        <v>62253388</v>
      </c>
      <c r="S140" s="31">
        <v>47388098</v>
      </c>
      <c r="T140" s="36">
        <f t="shared" si="38"/>
        <v>0.76121315678433432</v>
      </c>
      <c r="U140" s="36">
        <f t="shared" si="39"/>
        <v>-2.0030082066994637E-2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74287988</v>
      </c>
      <c r="E143" s="31">
        <v>67310904</v>
      </c>
      <c r="F143" s="31">
        <v>16172943</v>
      </c>
      <c r="G143" s="36">
        <f t="shared" si="32"/>
        <v>0.21770603075156647</v>
      </c>
      <c r="H143" s="31">
        <v>18150056</v>
      </c>
      <c r="I143" s="36">
        <f t="shared" si="33"/>
        <v>0.2443201988456061</v>
      </c>
      <c r="J143" s="31">
        <v>15455598</v>
      </c>
      <c r="K143" s="36">
        <f t="shared" si="34"/>
        <v>0.22961507098463571</v>
      </c>
      <c r="L143" s="31">
        <v>0</v>
      </c>
      <c r="M143" s="36">
        <f t="shared" si="35"/>
        <v>0</v>
      </c>
      <c r="N143" s="31">
        <f t="shared" si="36"/>
        <v>49778597</v>
      </c>
      <c r="O143" s="36">
        <f t="shared" si="37"/>
        <v>0.73953243890469811</v>
      </c>
      <c r="P143" s="31">
        <v>18423953</v>
      </c>
      <c r="Q143" s="31">
        <v>59499000</v>
      </c>
      <c r="R143" s="31">
        <v>61377209</v>
      </c>
      <c r="S143" s="31">
        <v>49303372</v>
      </c>
      <c r="T143" s="36">
        <f t="shared" si="38"/>
        <v>0.80328468503675365</v>
      </c>
      <c r="U143" s="36">
        <f t="shared" si="39"/>
        <v>-0.16111390427450611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125060988</v>
      </c>
      <c r="E144" s="32">
        <f>SUM(E138:E143)</f>
        <v>143228966</v>
      </c>
      <c r="F144" s="32">
        <f>SUM(F138:F143)</f>
        <v>34398538</v>
      </c>
      <c r="G144" s="37">
        <f t="shared" si="32"/>
        <v>0.27505410400244079</v>
      </c>
      <c r="H144" s="32">
        <f>SUM(H138:H143)</f>
        <v>36019929</v>
      </c>
      <c r="I144" s="37">
        <f t="shared" si="33"/>
        <v>0.28801890642348038</v>
      </c>
      <c r="J144" s="32">
        <f>SUM(J138:J143)</f>
        <v>30853881</v>
      </c>
      <c r="K144" s="37">
        <f t="shared" si="34"/>
        <v>0.21541648914787251</v>
      </c>
      <c r="L144" s="32">
        <f>SUM(L138:L143)</f>
        <v>0</v>
      </c>
      <c r="M144" s="37">
        <f t="shared" si="35"/>
        <v>0</v>
      </c>
      <c r="N144" s="32">
        <f t="shared" si="36"/>
        <v>101272348</v>
      </c>
      <c r="O144" s="37">
        <f t="shared" si="37"/>
        <v>0.70706611119429574</v>
      </c>
      <c r="P144" s="32">
        <f>SUM(P138:P143)</f>
        <v>34136969</v>
      </c>
      <c r="Q144" s="32">
        <f>SUM(Q138:Q143)</f>
        <v>121752388</v>
      </c>
      <c r="R144" s="32">
        <f>SUM(R138:R143)</f>
        <v>123630597</v>
      </c>
      <c r="S144" s="32">
        <f>SUM(S138:S143)</f>
        <v>96691470</v>
      </c>
      <c r="T144" s="37">
        <f t="shared" si="38"/>
        <v>0.78209983892579604</v>
      </c>
      <c r="U144" s="37">
        <f t="shared" si="39"/>
        <v>-9.6173974906793913E-2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65762236</v>
      </c>
      <c r="E149" s="31">
        <v>67258277</v>
      </c>
      <c r="F149" s="31">
        <v>15847332</v>
      </c>
      <c r="G149" s="36">
        <f t="shared" si="32"/>
        <v>0.24097921487949406</v>
      </c>
      <c r="H149" s="31">
        <v>13420397</v>
      </c>
      <c r="I149" s="36">
        <f t="shared" si="33"/>
        <v>0.20407452386503402</v>
      </c>
      <c r="J149" s="31">
        <v>14132602</v>
      </c>
      <c r="K149" s="36">
        <f t="shared" si="34"/>
        <v>0.21012435391409148</v>
      </c>
      <c r="L149" s="31">
        <v>0</v>
      </c>
      <c r="M149" s="36">
        <f t="shared" si="35"/>
        <v>0</v>
      </c>
      <c r="N149" s="31">
        <f t="shared" si="36"/>
        <v>43400331</v>
      </c>
      <c r="O149" s="36">
        <f t="shared" si="37"/>
        <v>0.64527866213402996</v>
      </c>
      <c r="P149" s="31">
        <v>16662302</v>
      </c>
      <c r="Q149" s="31">
        <v>47046000</v>
      </c>
      <c r="R149" s="31">
        <v>54873296</v>
      </c>
      <c r="S149" s="31">
        <v>41747255</v>
      </c>
      <c r="T149" s="36">
        <f t="shared" si="38"/>
        <v>0.76079364724145604</v>
      </c>
      <c r="U149" s="36">
        <f t="shared" si="39"/>
        <v>-0.15182175908226847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65762236</v>
      </c>
      <c r="E150" s="32">
        <f>SUM(E145:E149)</f>
        <v>67258277</v>
      </c>
      <c r="F150" s="32">
        <f>SUM(F145:F149)</f>
        <v>15847332</v>
      </c>
      <c r="G150" s="37">
        <f t="shared" si="32"/>
        <v>0.24097921487949406</v>
      </c>
      <c r="H150" s="32">
        <f>SUM(H145:H149)</f>
        <v>13420397</v>
      </c>
      <c r="I150" s="37">
        <f t="shared" si="33"/>
        <v>0.20407452386503402</v>
      </c>
      <c r="J150" s="32">
        <f>SUM(J145:J149)</f>
        <v>14132602</v>
      </c>
      <c r="K150" s="37">
        <f t="shared" si="34"/>
        <v>0.21012435391409148</v>
      </c>
      <c r="L150" s="32">
        <f>SUM(L145:L149)</f>
        <v>0</v>
      </c>
      <c r="M150" s="37">
        <f t="shared" si="35"/>
        <v>0</v>
      </c>
      <c r="N150" s="32">
        <f t="shared" si="36"/>
        <v>43400331</v>
      </c>
      <c r="O150" s="37">
        <f t="shared" si="37"/>
        <v>0.64527866213402996</v>
      </c>
      <c r="P150" s="32">
        <f>SUM(P145:P149)</f>
        <v>16662302</v>
      </c>
      <c r="Q150" s="32">
        <f>SUM(Q145:Q149)</f>
        <v>47046000</v>
      </c>
      <c r="R150" s="32">
        <f>SUM(R145:R149)</f>
        <v>54873296</v>
      </c>
      <c r="S150" s="32">
        <f>SUM(S145:S149)</f>
        <v>41747255</v>
      </c>
      <c r="T150" s="37">
        <f t="shared" si="38"/>
        <v>0.76079364724145604</v>
      </c>
      <c r="U150" s="37">
        <f t="shared" si="39"/>
        <v>-0.15182175908226847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1287663300</v>
      </c>
      <c r="E152" s="31">
        <v>1217070806</v>
      </c>
      <c r="F152" s="31">
        <v>319358250</v>
      </c>
      <c r="G152" s="36">
        <f t="shared" si="32"/>
        <v>0.24801378590195122</v>
      </c>
      <c r="H152" s="31">
        <v>299904023</v>
      </c>
      <c r="I152" s="36">
        <f t="shared" si="33"/>
        <v>0.23290562292176845</v>
      </c>
      <c r="J152" s="31">
        <v>297842651</v>
      </c>
      <c r="K152" s="36">
        <f t="shared" si="34"/>
        <v>0.24472089013365095</v>
      </c>
      <c r="L152" s="31">
        <v>0</v>
      </c>
      <c r="M152" s="36">
        <f t="shared" si="35"/>
        <v>0</v>
      </c>
      <c r="N152" s="31">
        <f t="shared" si="36"/>
        <v>917104924</v>
      </c>
      <c r="O152" s="36">
        <f t="shared" si="37"/>
        <v>0.75353456797976959</v>
      </c>
      <c r="P152" s="31">
        <v>275560955</v>
      </c>
      <c r="Q152" s="31">
        <v>1156968900</v>
      </c>
      <c r="R152" s="31">
        <v>1151498600</v>
      </c>
      <c r="S152" s="31">
        <v>893990275</v>
      </c>
      <c r="T152" s="36">
        <f t="shared" si="38"/>
        <v>0.77637113497141896</v>
      </c>
      <c r="U152" s="36">
        <f t="shared" si="39"/>
        <v>8.0859409127828075E-2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435316206</v>
      </c>
      <c r="E156" s="31">
        <v>426448672</v>
      </c>
      <c r="F156" s="31">
        <v>161038806</v>
      </c>
      <c r="G156" s="36">
        <f t="shared" si="32"/>
        <v>0.36993524196983374</v>
      </c>
      <c r="H156" s="31">
        <v>134303195</v>
      </c>
      <c r="I156" s="36">
        <f t="shared" si="33"/>
        <v>0.30851871156848226</v>
      </c>
      <c r="J156" s="31">
        <v>106486499</v>
      </c>
      <c r="K156" s="36">
        <f t="shared" si="34"/>
        <v>0.24970531271815052</v>
      </c>
      <c r="L156" s="31">
        <v>0</v>
      </c>
      <c r="M156" s="36">
        <f t="shared" si="35"/>
        <v>0</v>
      </c>
      <c r="N156" s="31">
        <f t="shared" si="36"/>
        <v>401828500</v>
      </c>
      <c r="O156" s="36">
        <f t="shared" si="37"/>
        <v>0.94226697462901232</v>
      </c>
      <c r="P156" s="31">
        <v>95090066</v>
      </c>
      <c r="Q156" s="31">
        <v>400941413</v>
      </c>
      <c r="R156" s="31">
        <v>409249146</v>
      </c>
      <c r="S156" s="31">
        <v>378384252</v>
      </c>
      <c r="T156" s="36">
        <f t="shared" si="38"/>
        <v>0.92458165325041386</v>
      </c>
      <c r="U156" s="36">
        <f t="shared" si="39"/>
        <v>0.1198488283728818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1722979506</v>
      </c>
      <c r="E157" s="32">
        <f>SUM(E151:E156)</f>
        <v>1643519478</v>
      </c>
      <c r="F157" s="32">
        <f>SUM(F151:F156)</f>
        <v>480397056</v>
      </c>
      <c r="G157" s="37">
        <f t="shared" si="32"/>
        <v>0.27881762628463902</v>
      </c>
      <c r="H157" s="32">
        <f>SUM(H151:H156)</f>
        <v>434207218</v>
      </c>
      <c r="I157" s="37">
        <f t="shared" si="33"/>
        <v>0.2520095082314926</v>
      </c>
      <c r="J157" s="32">
        <f>SUM(J151:J156)</f>
        <v>404329150</v>
      </c>
      <c r="K157" s="37">
        <f t="shared" si="34"/>
        <v>0.24601421243393382</v>
      </c>
      <c r="L157" s="32">
        <f>SUM(L151:L156)</f>
        <v>0</v>
      </c>
      <c r="M157" s="37">
        <f t="shared" si="35"/>
        <v>0</v>
      </c>
      <c r="N157" s="32">
        <f t="shared" si="36"/>
        <v>1318933424</v>
      </c>
      <c r="O157" s="37">
        <f t="shared" si="37"/>
        <v>0.80250550215870331</v>
      </c>
      <c r="P157" s="32">
        <f>SUM(P151:P156)</f>
        <v>370651021</v>
      </c>
      <c r="Q157" s="32">
        <f>SUM(Q151:Q156)</f>
        <v>1557910313</v>
      </c>
      <c r="R157" s="32">
        <f>SUM(R151:R156)</f>
        <v>1560747746</v>
      </c>
      <c r="S157" s="32">
        <f>SUM(S151:S156)</f>
        <v>1272374527</v>
      </c>
      <c r="T157" s="37">
        <f t="shared" si="38"/>
        <v>0.81523393531141453</v>
      </c>
      <c r="U157" s="37">
        <f t="shared" si="39"/>
        <v>9.0862096937269765E-2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692215190</v>
      </c>
      <c r="E162" s="31">
        <v>674027006</v>
      </c>
      <c r="F162" s="31">
        <v>170401276</v>
      </c>
      <c r="G162" s="36">
        <f t="shared" si="32"/>
        <v>0.24616806805409747</v>
      </c>
      <c r="H162" s="31">
        <v>219426497</v>
      </c>
      <c r="I162" s="36">
        <f t="shared" si="33"/>
        <v>0.31699173923068635</v>
      </c>
      <c r="J162" s="31">
        <v>152391998</v>
      </c>
      <c r="K162" s="36">
        <f t="shared" si="34"/>
        <v>0.22609182813663106</v>
      </c>
      <c r="L162" s="31">
        <v>0</v>
      </c>
      <c r="M162" s="36">
        <f t="shared" si="35"/>
        <v>0</v>
      </c>
      <c r="N162" s="31">
        <f t="shared" si="36"/>
        <v>542219771</v>
      </c>
      <c r="O162" s="36">
        <f t="shared" si="37"/>
        <v>0.80444813957498906</v>
      </c>
      <c r="P162" s="31">
        <v>269651606</v>
      </c>
      <c r="Q162" s="31">
        <v>868495210</v>
      </c>
      <c r="R162" s="31">
        <v>783904143</v>
      </c>
      <c r="S162" s="31">
        <v>612481263</v>
      </c>
      <c r="T162" s="36">
        <f t="shared" si="38"/>
        <v>0.78132163029019741</v>
      </c>
      <c r="U162" s="36">
        <f t="shared" si="39"/>
        <v>-0.43485596002717675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692215190</v>
      </c>
      <c r="E163" s="32">
        <f>SUM(E158:E162)</f>
        <v>674027006</v>
      </c>
      <c r="F163" s="32">
        <f>SUM(F158:F162)</f>
        <v>170401276</v>
      </c>
      <c r="G163" s="37">
        <f t="shared" si="32"/>
        <v>0.24616806805409747</v>
      </c>
      <c r="H163" s="32">
        <f>SUM(H158:H162)</f>
        <v>219426497</v>
      </c>
      <c r="I163" s="37">
        <f t="shared" si="33"/>
        <v>0.31699173923068635</v>
      </c>
      <c r="J163" s="32">
        <f>SUM(J158:J162)</f>
        <v>152391998</v>
      </c>
      <c r="K163" s="37">
        <f t="shared" si="34"/>
        <v>0.22609182813663106</v>
      </c>
      <c r="L163" s="32">
        <f>SUM(L158:L162)</f>
        <v>0</v>
      </c>
      <c r="M163" s="37">
        <f t="shared" si="35"/>
        <v>0</v>
      </c>
      <c r="N163" s="32">
        <f t="shared" si="36"/>
        <v>542219771</v>
      </c>
      <c r="O163" s="37">
        <f t="shared" si="37"/>
        <v>0.80444813957498906</v>
      </c>
      <c r="P163" s="32">
        <f>SUM(P158:P162)</f>
        <v>269651606</v>
      </c>
      <c r="Q163" s="32">
        <f>SUM(Q158:Q162)</f>
        <v>868495210</v>
      </c>
      <c r="R163" s="32">
        <f>SUM(R158:R162)</f>
        <v>783904143</v>
      </c>
      <c r="S163" s="32">
        <f>SUM(S158:S162)</f>
        <v>612481263</v>
      </c>
      <c r="T163" s="37">
        <f t="shared" si="38"/>
        <v>0.78132163029019741</v>
      </c>
      <c r="U163" s="37">
        <f t="shared" si="39"/>
        <v>-0.43485596002717675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91832804</v>
      </c>
      <c r="E168" s="31">
        <v>98427612</v>
      </c>
      <c r="F168" s="31">
        <v>19909343</v>
      </c>
      <c r="G168" s="36">
        <f t="shared" si="32"/>
        <v>0.21679990300633747</v>
      </c>
      <c r="H168" s="31">
        <v>29126845</v>
      </c>
      <c r="I168" s="36">
        <f t="shared" si="33"/>
        <v>0.31717255415613793</v>
      </c>
      <c r="J168" s="31">
        <v>29433142</v>
      </c>
      <c r="K168" s="36">
        <f t="shared" si="34"/>
        <v>0.29903338506271998</v>
      </c>
      <c r="L168" s="31">
        <v>0</v>
      </c>
      <c r="M168" s="36">
        <f t="shared" si="35"/>
        <v>0</v>
      </c>
      <c r="N168" s="31">
        <f t="shared" si="36"/>
        <v>78469330</v>
      </c>
      <c r="O168" s="36">
        <f t="shared" si="37"/>
        <v>0.7972288304627364</v>
      </c>
      <c r="P168" s="31">
        <v>18987802</v>
      </c>
      <c r="Q168" s="31">
        <v>102382691</v>
      </c>
      <c r="R168" s="31">
        <v>82538612</v>
      </c>
      <c r="S168" s="31">
        <v>59248507</v>
      </c>
      <c r="T168" s="36">
        <f t="shared" si="38"/>
        <v>0.71782776041836027</v>
      </c>
      <c r="U168" s="36">
        <f t="shared" si="39"/>
        <v>0.55010790611783289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91832804</v>
      </c>
      <c r="E169" s="32">
        <f>SUM(E164:E168)</f>
        <v>98427612</v>
      </c>
      <c r="F169" s="32">
        <f>SUM(F164:F168)</f>
        <v>19909343</v>
      </c>
      <c r="G169" s="37">
        <f t="shared" si="32"/>
        <v>0.21679990300633747</v>
      </c>
      <c r="H169" s="32">
        <f>SUM(H164:H168)</f>
        <v>29126845</v>
      </c>
      <c r="I169" s="37">
        <f t="shared" si="33"/>
        <v>0.31717255415613793</v>
      </c>
      <c r="J169" s="32">
        <f>SUM(J164:J168)</f>
        <v>29433142</v>
      </c>
      <c r="K169" s="37">
        <f t="shared" si="34"/>
        <v>0.29903338506271998</v>
      </c>
      <c r="L169" s="32">
        <f>SUM(L164:L168)</f>
        <v>0</v>
      </c>
      <c r="M169" s="37">
        <f t="shared" si="35"/>
        <v>0</v>
      </c>
      <c r="N169" s="32">
        <f t="shared" si="36"/>
        <v>78469330</v>
      </c>
      <c r="O169" s="37">
        <f t="shared" si="37"/>
        <v>0.7972288304627364</v>
      </c>
      <c r="P169" s="32">
        <f>SUM(P164:P168)</f>
        <v>18987802</v>
      </c>
      <c r="Q169" s="32">
        <f>SUM(Q164:Q168)</f>
        <v>102382691</v>
      </c>
      <c r="R169" s="32">
        <f>SUM(R164:R168)</f>
        <v>82538612</v>
      </c>
      <c r="S169" s="32">
        <f>SUM(S164:S168)</f>
        <v>59248507</v>
      </c>
      <c r="T169" s="37">
        <f t="shared" si="38"/>
        <v>0.71782776041836027</v>
      </c>
      <c r="U169" s="37">
        <f t="shared" si="39"/>
        <v>0.55010790611783289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15859397715</v>
      </c>
      <c r="E170" s="32">
        <f>SUM(E105,E107:E111,E113:E120,E122:E125,E127:E131,E133:E136,E138:E143,E145:E149,E151:E156,E158:E162,E164:E168)</f>
        <v>16062654514</v>
      </c>
      <c r="F170" s="32">
        <f>SUM(F105,F107:F111,F113:F120,F122:F125,F127:F131,F133:F136,F138:F143,F145:F149,F151:F156,F158:F162,F164:F168)</f>
        <v>4006952578</v>
      </c>
      <c r="G170" s="37">
        <f t="shared" si="32"/>
        <v>0.25265477605181552</v>
      </c>
      <c r="H170" s="32">
        <f>SUM(H105,H107:H111,H113:H120,H122:H125,H127:H131,H133:H136,H138:H143,H145:H149,H151:H156,H158:H162,H164:H168)</f>
        <v>4021017150</v>
      </c>
      <c r="I170" s="37">
        <f t="shared" si="33"/>
        <v>0.25354160493729694</v>
      </c>
      <c r="J170" s="32">
        <f>SUM(J105,J107:J111,J113:J120,J122:J125,J127:J131,J133:J136,J138:J143,J145:J149,J151:J156,J158:J162,J164:J168)</f>
        <v>4207304179</v>
      </c>
      <c r="K170" s="37">
        <f t="shared" si="34"/>
        <v>0.26193081444495792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12235273907</v>
      </c>
      <c r="O170" s="37">
        <f t="shared" si="37"/>
        <v>0.76172178741290208</v>
      </c>
      <c r="P170" s="32">
        <f>SUM(P105,P107:P111,P113:P120,P122:P125,P127:P131,P133:P136,P138:P143,P145:P149,P151:P156,P158:P162,P164:P168)</f>
        <v>4162587506</v>
      </c>
      <c r="Q170" s="32">
        <f>SUM(Q105,Q107:Q111,Q113:Q120,Q122:Q125,Q127:Q131,Q133:Q136,Q138:Q143,Q145:Q149,Q151:Q156,Q158:Q162,Q164:Q168)</f>
        <v>15594965947</v>
      </c>
      <c r="R170" s="32">
        <f>SUM(R105,R107:R111,R113:R120,R122:R125,R127:R131,R133:R136,R138:R143,R145:R149,R151:R156,R158:R162,R164:R168)</f>
        <v>15312991724</v>
      </c>
      <c r="S170" s="32">
        <f>SUM(S105,S107:S111,S113:S120,S122:S125,S127:S131,S133:S136,S138:S143,S145:S149,S151:S156,S158:S162,S164:S168)</f>
        <v>11367614545</v>
      </c>
      <c r="T170" s="37">
        <f t="shared" si="38"/>
        <v>0.74235098861730442</v>
      </c>
      <c r="U170" s="37">
        <f t="shared" si="39"/>
        <v>1.0742518430073789E-2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789291</v>
      </c>
      <c r="I174" s="36">
        <f t="shared" si="41"/>
        <v>0</v>
      </c>
      <c r="J174" s="31">
        <v>-884969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-95678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1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18548243</v>
      </c>
      <c r="F175" s="31">
        <v>5629211</v>
      </c>
      <c r="G175" s="36">
        <f t="shared" si="40"/>
        <v>0</v>
      </c>
      <c r="H175" s="31">
        <v>3848560</v>
      </c>
      <c r="I175" s="36">
        <f t="shared" si="41"/>
        <v>0</v>
      </c>
      <c r="J175" s="31">
        <v>3670065</v>
      </c>
      <c r="K175" s="36">
        <f t="shared" si="42"/>
        <v>0.19786591107308654</v>
      </c>
      <c r="L175" s="31">
        <v>0</v>
      </c>
      <c r="M175" s="36">
        <f t="shared" si="43"/>
        <v>0</v>
      </c>
      <c r="N175" s="31">
        <f t="shared" si="44"/>
        <v>13147836</v>
      </c>
      <c r="O175" s="36">
        <f t="shared" si="45"/>
        <v>0.7088453607169154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771541</v>
      </c>
      <c r="G177" s="36">
        <f t="shared" si="40"/>
        <v>0</v>
      </c>
      <c r="H177" s="31">
        <v>1149499</v>
      </c>
      <c r="I177" s="36">
        <f t="shared" si="41"/>
        <v>0</v>
      </c>
      <c r="J177" s="31">
        <v>1754216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3675256</v>
      </c>
      <c r="O177" s="36">
        <f t="shared" si="45"/>
        <v>0</v>
      </c>
      <c r="P177" s="31">
        <v>-340631</v>
      </c>
      <c r="Q177" s="31">
        <v>0</v>
      </c>
      <c r="R177" s="31">
        <v>0</v>
      </c>
      <c r="S177" s="31">
        <v>1485919</v>
      </c>
      <c r="T177" s="36">
        <f t="shared" si="46"/>
        <v>0</v>
      </c>
      <c r="U177" s="36">
        <f t="shared" si="47"/>
        <v>-6.1499012127492803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375299892</v>
      </c>
      <c r="E178" s="31">
        <v>375299892</v>
      </c>
      <c r="F178" s="31">
        <v>34101122</v>
      </c>
      <c r="G178" s="36">
        <f t="shared" si="40"/>
        <v>9.0863660573608687E-2</v>
      </c>
      <c r="H178" s="31">
        <v>41504684</v>
      </c>
      <c r="I178" s="36">
        <f t="shared" si="41"/>
        <v>0.11059071661017159</v>
      </c>
      <c r="J178" s="31">
        <v>51167990</v>
      </c>
      <c r="K178" s="36">
        <f t="shared" si="42"/>
        <v>0.13633894144579184</v>
      </c>
      <c r="L178" s="31">
        <v>0</v>
      </c>
      <c r="M178" s="36">
        <f t="shared" si="43"/>
        <v>0</v>
      </c>
      <c r="N178" s="31">
        <f t="shared" si="44"/>
        <v>126773796</v>
      </c>
      <c r="O178" s="36">
        <f t="shared" si="45"/>
        <v>0.33779331862957213</v>
      </c>
      <c r="P178" s="31">
        <v>48982418</v>
      </c>
      <c r="Q178" s="31">
        <v>351369011</v>
      </c>
      <c r="R178" s="31">
        <v>351919011</v>
      </c>
      <c r="S178" s="31">
        <v>94222087</v>
      </c>
      <c r="T178" s="36">
        <f t="shared" si="46"/>
        <v>0.26773798531730925</v>
      </c>
      <c r="U178" s="36">
        <f t="shared" si="47"/>
        <v>4.4619520416488978E-2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375299892</v>
      </c>
      <c r="E179" s="32">
        <f>SUM(E173:E178)</f>
        <v>393848135</v>
      </c>
      <c r="F179" s="32">
        <f>SUM(F173:F178)</f>
        <v>40501874</v>
      </c>
      <c r="G179" s="37">
        <f t="shared" si="40"/>
        <v>0.10791869345914973</v>
      </c>
      <c r="H179" s="32">
        <f>SUM(H173:H178)</f>
        <v>47292034</v>
      </c>
      <c r="I179" s="37">
        <f t="shared" si="41"/>
        <v>0.12601131790360334</v>
      </c>
      <c r="J179" s="32">
        <f>SUM(J173:J178)</f>
        <v>55707302</v>
      </c>
      <c r="K179" s="37">
        <f t="shared" si="42"/>
        <v>0.1414436099843408</v>
      </c>
      <c r="L179" s="32">
        <f>SUM(L173:L178)</f>
        <v>0</v>
      </c>
      <c r="M179" s="37">
        <f t="shared" si="43"/>
        <v>0</v>
      </c>
      <c r="N179" s="32">
        <f t="shared" si="44"/>
        <v>143501210</v>
      </c>
      <c r="O179" s="37">
        <f t="shared" si="45"/>
        <v>0.36435670820175398</v>
      </c>
      <c r="P179" s="32">
        <f>SUM(P173:P178)</f>
        <v>48641787</v>
      </c>
      <c r="Q179" s="32">
        <f>SUM(Q173:Q178)</f>
        <v>351369011</v>
      </c>
      <c r="R179" s="32">
        <f>SUM(R173:R178)</f>
        <v>351919011</v>
      </c>
      <c r="S179" s="32">
        <f>SUM(S173:S178)</f>
        <v>95708007</v>
      </c>
      <c r="T179" s="37">
        <f t="shared" si="46"/>
        <v>0.27196032043861362</v>
      </c>
      <c r="U179" s="37">
        <f t="shared" si="47"/>
        <v>0.14525607375403382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8766414</v>
      </c>
      <c r="G180" s="36">
        <f t="shared" si="40"/>
        <v>0</v>
      </c>
      <c r="H180" s="31">
        <v>7700357</v>
      </c>
      <c r="I180" s="36">
        <f t="shared" si="41"/>
        <v>0</v>
      </c>
      <c r="J180" s="31">
        <v>7840010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24306781</v>
      </c>
      <c r="O180" s="36">
        <f t="shared" si="45"/>
        <v>0</v>
      </c>
      <c r="P180" s="31">
        <v>8070002</v>
      </c>
      <c r="Q180" s="31">
        <v>0</v>
      </c>
      <c r="R180" s="31">
        <v>0</v>
      </c>
      <c r="S180" s="31">
        <v>25515972</v>
      </c>
      <c r="T180" s="36">
        <f t="shared" si="46"/>
        <v>0</v>
      </c>
      <c r="U180" s="36">
        <f t="shared" si="47"/>
        <v>-2.8499621189684965E-2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1001343827</v>
      </c>
      <c r="E184" s="31">
        <v>1265363304</v>
      </c>
      <c r="F184" s="31">
        <v>270758847</v>
      </c>
      <c r="G184" s="36">
        <f t="shared" si="40"/>
        <v>0.27039548225027404</v>
      </c>
      <c r="H184" s="31">
        <v>262806363</v>
      </c>
      <c r="I184" s="36">
        <f t="shared" si="41"/>
        <v>0.26245367067110309</v>
      </c>
      <c r="J184" s="31">
        <v>267515813</v>
      </c>
      <c r="K184" s="36">
        <f t="shared" si="42"/>
        <v>0.21141423348878782</v>
      </c>
      <c r="L184" s="31">
        <v>0</v>
      </c>
      <c r="M184" s="36">
        <f t="shared" si="43"/>
        <v>0</v>
      </c>
      <c r="N184" s="31">
        <f t="shared" si="44"/>
        <v>801081023</v>
      </c>
      <c r="O184" s="36">
        <f t="shared" si="45"/>
        <v>0.63308381116132006</v>
      </c>
      <c r="P184" s="31">
        <v>191989097</v>
      </c>
      <c r="Q184" s="31">
        <v>1121075582</v>
      </c>
      <c r="R184" s="31">
        <v>980757747</v>
      </c>
      <c r="S184" s="31">
        <v>356076611</v>
      </c>
      <c r="T184" s="36">
        <f t="shared" si="46"/>
        <v>0.36306275641379154</v>
      </c>
      <c r="U184" s="36">
        <f t="shared" si="47"/>
        <v>0.39339065176185506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1001343827</v>
      </c>
      <c r="E185" s="32">
        <f>SUM(E180:E184)</f>
        <v>1265363304</v>
      </c>
      <c r="F185" s="32">
        <f>SUM(F180:F184)</f>
        <v>279525261</v>
      </c>
      <c r="G185" s="37">
        <f t="shared" si="40"/>
        <v>0.27915013151621498</v>
      </c>
      <c r="H185" s="32">
        <f>SUM(H180:H184)</f>
        <v>270506720</v>
      </c>
      <c r="I185" s="37">
        <f t="shared" si="41"/>
        <v>0.27014369361064627</v>
      </c>
      <c r="J185" s="32">
        <f>SUM(J180:J184)</f>
        <v>275355823</v>
      </c>
      <c r="K185" s="37">
        <f t="shared" si="42"/>
        <v>0.21761009042190463</v>
      </c>
      <c r="L185" s="32">
        <f>SUM(L180:L184)</f>
        <v>0</v>
      </c>
      <c r="M185" s="37">
        <f t="shared" si="43"/>
        <v>0</v>
      </c>
      <c r="N185" s="32">
        <f t="shared" si="44"/>
        <v>825387804</v>
      </c>
      <c r="O185" s="37">
        <f t="shared" si="45"/>
        <v>0.65229314094286395</v>
      </c>
      <c r="P185" s="32">
        <f>SUM(P180:P184)</f>
        <v>200059099</v>
      </c>
      <c r="Q185" s="32">
        <f>SUM(Q180:Q184)</f>
        <v>1121075582</v>
      </c>
      <c r="R185" s="32">
        <f>SUM(R180:R184)</f>
        <v>980757747</v>
      </c>
      <c r="S185" s="32">
        <f>SUM(S180:S184)</f>
        <v>381592583</v>
      </c>
      <c r="T185" s="37">
        <f t="shared" si="46"/>
        <v>0.38907934621698176</v>
      </c>
      <c r="U185" s="37">
        <f t="shared" si="47"/>
        <v>0.37637240383652837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-137125</v>
      </c>
      <c r="G186" s="36">
        <f t="shared" si="40"/>
        <v>0</v>
      </c>
      <c r="H186" s="31">
        <v>451595</v>
      </c>
      <c r="I186" s="36">
        <f t="shared" si="41"/>
        <v>0</v>
      </c>
      <c r="J186" s="31">
        <v>-154477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159993</v>
      </c>
      <c r="O186" s="36">
        <f t="shared" si="45"/>
        <v>0</v>
      </c>
      <c r="P186" s="31">
        <v>1275743</v>
      </c>
      <c r="Q186" s="31">
        <v>0</v>
      </c>
      <c r="R186" s="31">
        <v>0</v>
      </c>
      <c r="S186" s="31">
        <v>3064509</v>
      </c>
      <c r="T186" s="36">
        <f t="shared" si="46"/>
        <v>0</v>
      </c>
      <c r="U186" s="36">
        <f t="shared" si="47"/>
        <v>-1.1210878680110337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71949</v>
      </c>
      <c r="E187" s="31">
        <v>71949</v>
      </c>
      <c r="F187" s="31">
        <v>47708</v>
      </c>
      <c r="G187" s="36">
        <f t="shared" si="40"/>
        <v>0.6630807933397268</v>
      </c>
      <c r="H187" s="31">
        <v>47749</v>
      </c>
      <c r="I187" s="36">
        <f t="shared" si="41"/>
        <v>0.66365064142656605</v>
      </c>
      <c r="J187" s="31">
        <v>-37225</v>
      </c>
      <c r="K187" s="36">
        <f t="shared" si="42"/>
        <v>-0.51738036664859832</v>
      </c>
      <c r="L187" s="31">
        <v>0</v>
      </c>
      <c r="M187" s="36">
        <f t="shared" si="43"/>
        <v>0</v>
      </c>
      <c r="N187" s="31">
        <f t="shared" si="44"/>
        <v>58232</v>
      </c>
      <c r="O187" s="36">
        <f t="shared" si="45"/>
        <v>0.80935106811769453</v>
      </c>
      <c r="P187" s="31">
        <v>192703</v>
      </c>
      <c r="Q187" s="31">
        <v>68588</v>
      </c>
      <c r="R187" s="31">
        <v>68588</v>
      </c>
      <c r="S187" s="31">
        <v>700518</v>
      </c>
      <c r="T187" s="36">
        <f t="shared" si="46"/>
        <v>10.213419257012889</v>
      </c>
      <c r="U187" s="36">
        <f t="shared" si="47"/>
        <v>-1.1931729137584781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427189204</v>
      </c>
      <c r="E188" s="31">
        <v>411025860</v>
      </c>
      <c r="F188" s="31">
        <v>77557057</v>
      </c>
      <c r="G188" s="36">
        <f t="shared" si="40"/>
        <v>0.18155200616914466</v>
      </c>
      <c r="H188" s="31">
        <v>68804035</v>
      </c>
      <c r="I188" s="36">
        <f t="shared" si="41"/>
        <v>0.16106220465253143</v>
      </c>
      <c r="J188" s="31">
        <v>103231875</v>
      </c>
      <c r="K188" s="36">
        <f t="shared" si="42"/>
        <v>0.25115664255285541</v>
      </c>
      <c r="L188" s="31">
        <v>0</v>
      </c>
      <c r="M188" s="36">
        <f t="shared" si="43"/>
        <v>0</v>
      </c>
      <c r="N188" s="31">
        <f t="shared" si="44"/>
        <v>249592967</v>
      </c>
      <c r="O188" s="36">
        <f t="shared" si="45"/>
        <v>0.60724395053878122</v>
      </c>
      <c r="P188" s="31">
        <v>49966467</v>
      </c>
      <c r="Q188" s="31">
        <v>373505118</v>
      </c>
      <c r="R188" s="31">
        <v>373505118</v>
      </c>
      <c r="S188" s="31">
        <v>183192704</v>
      </c>
      <c r="T188" s="36">
        <f t="shared" si="46"/>
        <v>0.49046905965020804</v>
      </c>
      <c r="U188" s="36">
        <f t="shared" si="47"/>
        <v>1.06602309905161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289464000</v>
      </c>
      <c r="E190" s="31">
        <v>310176000</v>
      </c>
      <c r="F190" s="31">
        <v>113187264</v>
      </c>
      <c r="G190" s="36">
        <f t="shared" si="40"/>
        <v>0.39102362988143602</v>
      </c>
      <c r="H190" s="31">
        <v>91896095</v>
      </c>
      <c r="I190" s="36">
        <f t="shared" si="41"/>
        <v>0.31746985808252493</v>
      </c>
      <c r="J190" s="31">
        <v>74114718</v>
      </c>
      <c r="K190" s="36">
        <f t="shared" si="42"/>
        <v>0.238944076911173</v>
      </c>
      <c r="L190" s="31">
        <v>0</v>
      </c>
      <c r="M190" s="36">
        <f t="shared" si="43"/>
        <v>0</v>
      </c>
      <c r="N190" s="31">
        <f t="shared" si="44"/>
        <v>279198077</v>
      </c>
      <c r="O190" s="36">
        <f t="shared" si="45"/>
        <v>0.900127917698339</v>
      </c>
      <c r="P190" s="31">
        <v>63483341</v>
      </c>
      <c r="Q190" s="31">
        <v>269751000</v>
      </c>
      <c r="R190" s="31">
        <v>265114000</v>
      </c>
      <c r="S190" s="31">
        <v>249656046</v>
      </c>
      <c r="T190" s="36">
        <f t="shared" si="46"/>
        <v>0.94169318104664412</v>
      </c>
      <c r="U190" s="36">
        <f t="shared" si="47"/>
        <v>0.16746719426754808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716725153</v>
      </c>
      <c r="E191" s="32">
        <f>SUM(E186:E190)</f>
        <v>721273809</v>
      </c>
      <c r="F191" s="32">
        <f>SUM(F186:F190)</f>
        <v>190654904</v>
      </c>
      <c r="G191" s="37">
        <f t="shared" si="40"/>
        <v>0.26600838996925785</v>
      </c>
      <c r="H191" s="32">
        <f>SUM(H186:H190)</f>
        <v>161199474</v>
      </c>
      <c r="I191" s="37">
        <f t="shared" si="41"/>
        <v>0.22491114386772471</v>
      </c>
      <c r="J191" s="32">
        <f>SUM(J186:J190)</f>
        <v>177154891</v>
      </c>
      <c r="K191" s="37">
        <f t="shared" si="42"/>
        <v>0.24561392468362872</v>
      </c>
      <c r="L191" s="32">
        <f>SUM(L186:L190)</f>
        <v>0</v>
      </c>
      <c r="M191" s="37">
        <f t="shared" si="43"/>
        <v>0</v>
      </c>
      <c r="N191" s="32">
        <f t="shared" si="44"/>
        <v>529009269</v>
      </c>
      <c r="O191" s="37">
        <f t="shared" si="45"/>
        <v>0.73343751346446018</v>
      </c>
      <c r="P191" s="32">
        <f>SUM(P186:P190)</f>
        <v>114918254</v>
      </c>
      <c r="Q191" s="32">
        <f>SUM(Q186:Q190)</f>
        <v>643324706</v>
      </c>
      <c r="R191" s="32">
        <f>SUM(R186:R190)</f>
        <v>638687706</v>
      </c>
      <c r="S191" s="32">
        <f>SUM(S186:S190)</f>
        <v>436613777</v>
      </c>
      <c r="T191" s="37">
        <f t="shared" si="46"/>
        <v>0.68361074261855292</v>
      </c>
      <c r="U191" s="37">
        <f t="shared" si="47"/>
        <v>0.54157311683485898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89338944</v>
      </c>
      <c r="E192" s="31">
        <v>89338944</v>
      </c>
      <c r="F192" s="31">
        <v>24361371</v>
      </c>
      <c r="G192" s="36">
        <f t="shared" si="40"/>
        <v>0.27268478794645257</v>
      </c>
      <c r="H192" s="31">
        <v>3402240</v>
      </c>
      <c r="I192" s="36">
        <f t="shared" si="41"/>
        <v>3.8082384318310278E-2</v>
      </c>
      <c r="J192" s="31">
        <v>8398399</v>
      </c>
      <c r="K192" s="36">
        <f t="shared" si="42"/>
        <v>9.4006024964879822E-2</v>
      </c>
      <c r="L192" s="31">
        <v>0</v>
      </c>
      <c r="M192" s="36">
        <f t="shared" si="43"/>
        <v>0</v>
      </c>
      <c r="N192" s="31">
        <f t="shared" si="44"/>
        <v>36162010</v>
      </c>
      <c r="O192" s="36">
        <f t="shared" si="45"/>
        <v>0.40477319722964267</v>
      </c>
      <c r="P192" s="31">
        <v>6336060</v>
      </c>
      <c r="Q192" s="31">
        <v>84282031</v>
      </c>
      <c r="R192" s="31">
        <v>84282031</v>
      </c>
      <c r="S192" s="31">
        <v>20163624</v>
      </c>
      <c r="T192" s="36">
        <f t="shared" si="46"/>
        <v>0.2392398920714191</v>
      </c>
      <c r="U192" s="36">
        <f t="shared" si="47"/>
        <v>0.325492340665966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73474923</v>
      </c>
      <c r="E193" s="31">
        <v>71474923</v>
      </c>
      <c r="F193" s="31">
        <v>20967280</v>
      </c>
      <c r="G193" s="36">
        <f t="shared" si="40"/>
        <v>0.28536647802951765</v>
      </c>
      <c r="H193" s="31">
        <v>22509492</v>
      </c>
      <c r="I193" s="36">
        <f t="shared" si="41"/>
        <v>0.30635611554162501</v>
      </c>
      <c r="J193" s="31">
        <v>19732110</v>
      </c>
      <c r="K193" s="36">
        <f t="shared" si="42"/>
        <v>0.27607039184918042</v>
      </c>
      <c r="L193" s="31">
        <v>0</v>
      </c>
      <c r="M193" s="36">
        <f t="shared" si="43"/>
        <v>0</v>
      </c>
      <c r="N193" s="31">
        <f t="shared" si="44"/>
        <v>63208882</v>
      </c>
      <c r="O193" s="36">
        <f t="shared" si="45"/>
        <v>0.88435047352202112</v>
      </c>
      <c r="P193" s="31">
        <v>22944522</v>
      </c>
      <c r="Q193" s="31">
        <v>84436739</v>
      </c>
      <c r="R193" s="31">
        <v>69850399</v>
      </c>
      <c r="S193" s="31">
        <v>63639134</v>
      </c>
      <c r="T193" s="36">
        <f t="shared" si="46"/>
        <v>0.9110776017184955</v>
      </c>
      <c r="U193" s="36">
        <f t="shared" si="47"/>
        <v>-0.14000779793974349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66288470</v>
      </c>
      <c r="E194" s="31">
        <v>58387046</v>
      </c>
      <c r="F194" s="31">
        <v>12446867</v>
      </c>
      <c r="G194" s="36">
        <f t="shared" si="40"/>
        <v>0.1877682046364926</v>
      </c>
      <c r="H194" s="31">
        <v>12643969</v>
      </c>
      <c r="I194" s="36">
        <f t="shared" si="41"/>
        <v>0.19074160257432402</v>
      </c>
      <c r="J194" s="31">
        <v>11305163</v>
      </c>
      <c r="K194" s="36">
        <f t="shared" si="42"/>
        <v>0.19362450705247189</v>
      </c>
      <c r="L194" s="31">
        <v>0</v>
      </c>
      <c r="M194" s="36">
        <f t="shared" si="43"/>
        <v>0</v>
      </c>
      <c r="N194" s="31">
        <f t="shared" si="44"/>
        <v>36395999</v>
      </c>
      <c r="O194" s="36">
        <f t="shared" si="45"/>
        <v>0.62335743103016383</v>
      </c>
      <c r="P194" s="31">
        <v>11381879</v>
      </c>
      <c r="Q194" s="31">
        <v>46431586</v>
      </c>
      <c r="R194" s="31">
        <v>46431586</v>
      </c>
      <c r="S194" s="31">
        <v>34650494</v>
      </c>
      <c r="T194" s="36">
        <f t="shared" si="46"/>
        <v>0.74626987757859486</v>
      </c>
      <c r="U194" s="36">
        <f t="shared" si="47"/>
        <v>-6.7401876263136762E-3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244253839</v>
      </c>
      <c r="E195" s="31">
        <v>257035506</v>
      </c>
      <c r="F195" s="31">
        <v>64442792</v>
      </c>
      <c r="G195" s="36">
        <f t="shared" si="40"/>
        <v>0.2638353291143154</v>
      </c>
      <c r="H195" s="31">
        <v>60275054</v>
      </c>
      <c r="I195" s="36">
        <f t="shared" si="41"/>
        <v>0.24677218686417451</v>
      </c>
      <c r="J195" s="31">
        <v>51207989</v>
      </c>
      <c r="K195" s="36">
        <f t="shared" si="42"/>
        <v>0.19922535138005409</v>
      </c>
      <c r="L195" s="31">
        <v>0</v>
      </c>
      <c r="M195" s="36">
        <f t="shared" si="43"/>
        <v>0</v>
      </c>
      <c r="N195" s="31">
        <f t="shared" si="44"/>
        <v>175925835</v>
      </c>
      <c r="O195" s="36">
        <f t="shared" si="45"/>
        <v>0.68444176346593921</v>
      </c>
      <c r="P195" s="31">
        <v>38686307</v>
      </c>
      <c r="Q195" s="31">
        <v>222838611</v>
      </c>
      <c r="R195" s="31">
        <v>232838611</v>
      </c>
      <c r="S195" s="31">
        <v>61847767</v>
      </c>
      <c r="T195" s="36">
        <f t="shared" si="46"/>
        <v>0.26562504704170392</v>
      </c>
      <c r="U195" s="36">
        <f t="shared" si="47"/>
        <v>0.32367219750388676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126017620</v>
      </c>
      <c r="E196" s="31">
        <v>126017620</v>
      </c>
      <c r="F196" s="31">
        <v>27363619</v>
      </c>
      <c r="G196" s="36">
        <f t="shared" si="40"/>
        <v>0.21714121406197007</v>
      </c>
      <c r="H196" s="31">
        <v>25908212</v>
      </c>
      <c r="I196" s="36">
        <f t="shared" si="41"/>
        <v>0.20559197991518963</v>
      </c>
      <c r="J196" s="31">
        <v>21202977</v>
      </c>
      <c r="K196" s="36">
        <f t="shared" si="42"/>
        <v>0.16825406637579729</v>
      </c>
      <c r="L196" s="31">
        <v>0</v>
      </c>
      <c r="M196" s="36">
        <f t="shared" si="43"/>
        <v>0</v>
      </c>
      <c r="N196" s="31">
        <f t="shared" si="44"/>
        <v>74474808</v>
      </c>
      <c r="O196" s="36">
        <f t="shared" si="45"/>
        <v>0.59098726035295701</v>
      </c>
      <c r="P196" s="31">
        <v>16992332</v>
      </c>
      <c r="Q196" s="31">
        <v>120131191</v>
      </c>
      <c r="R196" s="31">
        <v>120211191</v>
      </c>
      <c r="S196" s="31">
        <v>69192889</v>
      </c>
      <c r="T196" s="36">
        <f t="shared" si="46"/>
        <v>0.57559440534949857</v>
      </c>
      <c r="U196" s="36">
        <f t="shared" si="47"/>
        <v>0.24779677091996555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599373796</v>
      </c>
      <c r="E198" s="32">
        <f>SUM(E192:E197)</f>
        <v>602254039</v>
      </c>
      <c r="F198" s="32">
        <f>SUM(F192:F197)</f>
        <v>149581929</v>
      </c>
      <c r="G198" s="37">
        <f t="shared" si="40"/>
        <v>0.2495636779556509</v>
      </c>
      <c r="H198" s="32">
        <f>SUM(H192:H197)</f>
        <v>124738967</v>
      </c>
      <c r="I198" s="37">
        <f t="shared" si="41"/>
        <v>0.20811548291310353</v>
      </c>
      <c r="J198" s="32">
        <f>SUM(J192:J197)</f>
        <v>111846638</v>
      </c>
      <c r="K198" s="37">
        <f t="shared" si="42"/>
        <v>0.18571338796783063</v>
      </c>
      <c r="L198" s="32">
        <f>SUM(L192:L197)</f>
        <v>0</v>
      </c>
      <c r="M198" s="37">
        <f t="shared" si="43"/>
        <v>0</v>
      </c>
      <c r="N198" s="32">
        <f t="shared" si="44"/>
        <v>386167534</v>
      </c>
      <c r="O198" s="37">
        <f t="shared" si="45"/>
        <v>0.64120372632320366</v>
      </c>
      <c r="P198" s="32">
        <f>SUM(P192:P197)</f>
        <v>96341100</v>
      </c>
      <c r="Q198" s="32">
        <f>SUM(Q192:Q197)</f>
        <v>558120158</v>
      </c>
      <c r="R198" s="32">
        <f>SUM(R192:R197)</f>
        <v>553613818</v>
      </c>
      <c r="S198" s="32">
        <f>SUM(S192:S197)</f>
        <v>249493908</v>
      </c>
      <c r="T198" s="37">
        <f t="shared" si="46"/>
        <v>0.45066416315497387</v>
      </c>
      <c r="U198" s="37">
        <f t="shared" si="47"/>
        <v>0.16094416609318341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22435000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6571385</v>
      </c>
      <c r="Q201" s="31">
        <v>20000000</v>
      </c>
      <c r="R201" s="31">
        <v>30000000</v>
      </c>
      <c r="S201" s="31">
        <v>6571385</v>
      </c>
      <c r="T201" s="36">
        <f t="shared" si="46"/>
        <v>0.21904616666666665</v>
      </c>
      <c r="U201" s="36">
        <f t="shared" si="47"/>
        <v>-1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1008817</v>
      </c>
      <c r="G203" s="36">
        <f t="shared" si="40"/>
        <v>0</v>
      </c>
      <c r="H203" s="31">
        <v>1001914</v>
      </c>
      <c r="I203" s="36">
        <f t="shared" si="41"/>
        <v>0</v>
      </c>
      <c r="J203" s="31">
        <v>1006417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3017148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1826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20000000</v>
      </c>
      <c r="E204" s="32">
        <f>SUM(E199:E203)</f>
        <v>22435000</v>
      </c>
      <c r="F204" s="32">
        <f>SUM(F199:F203)</f>
        <v>1008817</v>
      </c>
      <c r="G204" s="37">
        <f t="shared" si="40"/>
        <v>5.0440850000000002E-2</v>
      </c>
      <c r="H204" s="32">
        <f>SUM(H199:H203)</f>
        <v>1001914</v>
      </c>
      <c r="I204" s="37">
        <f t="shared" si="41"/>
        <v>5.00957E-2</v>
      </c>
      <c r="J204" s="32">
        <f>SUM(J199:J203)</f>
        <v>1006417</v>
      </c>
      <c r="K204" s="37">
        <f t="shared" si="42"/>
        <v>4.4859237798083353E-2</v>
      </c>
      <c r="L204" s="32">
        <f>SUM(L199:L203)</f>
        <v>0</v>
      </c>
      <c r="M204" s="37">
        <f t="shared" si="43"/>
        <v>0</v>
      </c>
      <c r="N204" s="32">
        <f t="shared" si="44"/>
        <v>3017148</v>
      </c>
      <c r="O204" s="37">
        <f t="shared" si="45"/>
        <v>0.13448397593046579</v>
      </c>
      <c r="P204" s="32">
        <f>SUM(P199:P203)</f>
        <v>6571385</v>
      </c>
      <c r="Q204" s="32">
        <f>SUM(Q199:Q203)</f>
        <v>20000000</v>
      </c>
      <c r="R204" s="32">
        <f>SUM(R199:R203)</f>
        <v>30000000</v>
      </c>
      <c r="S204" s="32">
        <f>SUM(S199:S203)</f>
        <v>6573211</v>
      </c>
      <c r="T204" s="37">
        <f t="shared" si="46"/>
        <v>0.21910703333333334</v>
      </c>
      <c r="U204" s="37">
        <f t="shared" si="47"/>
        <v>-0.84684857149596315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2712742668</v>
      </c>
      <c r="E205" s="32">
        <f>SUM(E173:E178,E180:E184,E186:E190,E192:E197,E199:E203)</f>
        <v>3005174287</v>
      </c>
      <c r="F205" s="32">
        <f>SUM(F173:F178,F180:F184,F186:F190,F192:F197,F199:F203)</f>
        <v>661272785</v>
      </c>
      <c r="G205" s="37">
        <f t="shared" si="40"/>
        <v>0.24376539389470761</v>
      </c>
      <c r="H205" s="32">
        <f>SUM(H173:H178,H180:H184,H186:H190,H192:H197,H199:H203)</f>
        <v>604739109</v>
      </c>
      <c r="I205" s="37">
        <f t="shared" si="41"/>
        <v>0.22292535010180331</v>
      </c>
      <c r="J205" s="32">
        <f>SUM(J173:J178,J180:J184,J186:J190,J192:J197,J199:J203)</f>
        <v>621071071</v>
      </c>
      <c r="K205" s="37">
        <f t="shared" si="42"/>
        <v>0.20666723846489507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1887082965</v>
      </c>
      <c r="O205" s="37">
        <f t="shared" si="45"/>
        <v>0.62794459980683315</v>
      </c>
      <c r="P205" s="32">
        <f>SUM(P173:P178,P180:P184,P186:P190,P192:P197,P199:P203)</f>
        <v>466531625</v>
      </c>
      <c r="Q205" s="32">
        <f>SUM(Q173:Q178,Q180:Q184,Q186:Q190,Q192:Q197,Q199:Q203)</f>
        <v>2693889457</v>
      </c>
      <c r="R205" s="32">
        <f>SUM(R173:R178,R180:R184,R186:R190,R192:R197,R199:R203)</f>
        <v>2554978282</v>
      </c>
      <c r="S205" s="32">
        <f>SUM(S173:S178,S180:S184,S186:S190,S192:S197,S199:S203)</f>
        <v>1169981486</v>
      </c>
      <c r="T205" s="37">
        <f t="shared" si="46"/>
        <v>0.45792228225288689</v>
      </c>
      <c r="U205" s="37">
        <f t="shared" si="47"/>
        <v>0.33125181170729845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16789986</v>
      </c>
      <c r="E208" s="31">
        <v>22027336</v>
      </c>
      <c r="F208" s="31">
        <v>3029594</v>
      </c>
      <c r="G208" s="36">
        <f t="shared" ref="G208:G231" si="48">IF(($D208     =0),0,($F208     /$D208     ))</f>
        <v>0.18044053163594062</v>
      </c>
      <c r="H208" s="31">
        <v>5297430</v>
      </c>
      <c r="I208" s="36">
        <f t="shared" ref="I208:I231" si="49">IF(($D208     =0),0,($H208     /$D208     ))</f>
        <v>0.31551128154603586</v>
      </c>
      <c r="J208" s="31">
        <v>24177712</v>
      </c>
      <c r="K208" s="36">
        <f t="shared" ref="K208:K231" si="50">IF(($E208     =0),0,($J208     /$E208     ))</f>
        <v>1.0976230625437411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32504736</v>
      </c>
      <c r="O208" s="36">
        <f t="shared" ref="O208:O231" si="53">IF(($E208     =0),0,($N208     /$E208     ))</f>
        <v>1.4756544322926748</v>
      </c>
      <c r="P208" s="31">
        <v>3979008</v>
      </c>
      <c r="Q208" s="31">
        <v>55151246</v>
      </c>
      <c r="R208" s="31">
        <v>16323045</v>
      </c>
      <c r="S208" s="31">
        <v>8996239</v>
      </c>
      <c r="T208" s="36">
        <f t="shared" ref="T208:T231" si="54">IF(($R208     =0),0,($S208     /$R208     ))</f>
        <v>0.55113730311960785</v>
      </c>
      <c r="U208" s="36">
        <f t="shared" ref="U208:U231" si="55">IF(($P208     =0),0,(($J208     /$P208     )-1))</f>
        <v>5.0763165090394393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98289917</v>
      </c>
      <c r="E209" s="31">
        <v>98289917</v>
      </c>
      <c r="F209" s="31">
        <v>28423026</v>
      </c>
      <c r="G209" s="36">
        <f t="shared" si="48"/>
        <v>0.2891753993443702</v>
      </c>
      <c r="H209" s="31">
        <v>24384715</v>
      </c>
      <c r="I209" s="36">
        <f t="shared" si="49"/>
        <v>0.24808968960671723</v>
      </c>
      <c r="J209" s="31">
        <v>23937596</v>
      </c>
      <c r="K209" s="36">
        <f t="shared" si="50"/>
        <v>0.24354070824986046</v>
      </c>
      <c r="L209" s="31">
        <v>0</v>
      </c>
      <c r="M209" s="36">
        <f t="shared" si="51"/>
        <v>0</v>
      </c>
      <c r="N209" s="31">
        <f t="shared" si="52"/>
        <v>76745337</v>
      </c>
      <c r="O209" s="36">
        <f t="shared" si="53"/>
        <v>0.78080579720094789</v>
      </c>
      <c r="P209" s="31">
        <v>25503920</v>
      </c>
      <c r="Q209" s="31">
        <v>91011763</v>
      </c>
      <c r="R209" s="31">
        <v>96036074</v>
      </c>
      <c r="S209" s="31">
        <v>72097139</v>
      </c>
      <c r="T209" s="36">
        <f t="shared" si="54"/>
        <v>0.75072976223497012</v>
      </c>
      <c r="U209" s="36">
        <f t="shared" si="55"/>
        <v>-6.1415029532714938E-2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45574545</v>
      </c>
      <c r="E210" s="31">
        <v>45659800</v>
      </c>
      <c r="F210" s="31">
        <v>11211420</v>
      </c>
      <c r="G210" s="36">
        <f t="shared" si="48"/>
        <v>0.24600179771405287</v>
      </c>
      <c r="H210" s="31">
        <v>9005412</v>
      </c>
      <c r="I210" s="36">
        <f t="shared" si="49"/>
        <v>0.19759740881669802</v>
      </c>
      <c r="J210" s="31">
        <v>23468906</v>
      </c>
      <c r="K210" s="36">
        <f t="shared" si="50"/>
        <v>0.51399493646489913</v>
      </c>
      <c r="L210" s="31">
        <v>0</v>
      </c>
      <c r="M210" s="36">
        <f t="shared" si="51"/>
        <v>0</v>
      </c>
      <c r="N210" s="31">
        <f t="shared" si="52"/>
        <v>43685738</v>
      </c>
      <c r="O210" s="36">
        <f t="shared" si="53"/>
        <v>0.95676586406423159</v>
      </c>
      <c r="P210" s="31">
        <v>6888791</v>
      </c>
      <c r="Q210" s="31">
        <v>43164181</v>
      </c>
      <c r="R210" s="31">
        <v>42227413</v>
      </c>
      <c r="S210" s="31">
        <v>22818950</v>
      </c>
      <c r="T210" s="36">
        <f t="shared" si="54"/>
        <v>0.54038238146390827</v>
      </c>
      <c r="U210" s="36">
        <f t="shared" si="55"/>
        <v>2.4068250873048695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96854469</v>
      </c>
      <c r="E211" s="31">
        <v>54223226</v>
      </c>
      <c r="F211" s="31">
        <v>9444081</v>
      </c>
      <c r="G211" s="36">
        <f t="shared" si="48"/>
        <v>9.7507952885478102E-2</v>
      </c>
      <c r="H211" s="31">
        <v>9114660</v>
      </c>
      <c r="I211" s="36">
        <f t="shared" si="49"/>
        <v>9.4106757221496931E-2</v>
      </c>
      <c r="J211" s="31">
        <v>9239447</v>
      </c>
      <c r="K211" s="36">
        <f t="shared" si="50"/>
        <v>0.17039648286511025</v>
      </c>
      <c r="L211" s="31">
        <v>0</v>
      </c>
      <c r="M211" s="36">
        <f t="shared" si="51"/>
        <v>0</v>
      </c>
      <c r="N211" s="31">
        <f t="shared" si="52"/>
        <v>27798188</v>
      </c>
      <c r="O211" s="36">
        <f t="shared" si="53"/>
        <v>0.51266200944960372</v>
      </c>
      <c r="P211" s="31">
        <v>5865382</v>
      </c>
      <c r="Q211" s="31">
        <v>78112248</v>
      </c>
      <c r="R211" s="31">
        <v>78112248</v>
      </c>
      <c r="S211" s="31">
        <v>21758919</v>
      </c>
      <c r="T211" s="36">
        <f t="shared" si="54"/>
        <v>0.27855963126294869</v>
      </c>
      <c r="U211" s="36">
        <f t="shared" si="55"/>
        <v>0.57525068273473057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111920237</v>
      </c>
      <c r="E212" s="31">
        <v>116364049</v>
      </c>
      <c r="F212" s="31">
        <v>20176439</v>
      </c>
      <c r="G212" s="36">
        <f t="shared" si="48"/>
        <v>0.18027516328436652</v>
      </c>
      <c r="H212" s="31">
        <v>19420332</v>
      </c>
      <c r="I212" s="36">
        <f t="shared" si="49"/>
        <v>0.17351939667533048</v>
      </c>
      <c r="J212" s="31">
        <v>22104613</v>
      </c>
      <c r="K212" s="36">
        <f t="shared" si="50"/>
        <v>0.18996084434978711</v>
      </c>
      <c r="L212" s="31">
        <v>0</v>
      </c>
      <c r="M212" s="36">
        <f t="shared" si="51"/>
        <v>0</v>
      </c>
      <c r="N212" s="31">
        <f t="shared" si="52"/>
        <v>61701384</v>
      </c>
      <c r="O212" s="36">
        <f t="shared" si="53"/>
        <v>0.53024438845368815</v>
      </c>
      <c r="P212" s="31">
        <v>36045901</v>
      </c>
      <c r="Q212" s="31">
        <v>116593149</v>
      </c>
      <c r="R212" s="31">
        <v>120022667</v>
      </c>
      <c r="S212" s="31">
        <v>34586402</v>
      </c>
      <c r="T212" s="36">
        <f t="shared" si="54"/>
        <v>0.28816558458911767</v>
      </c>
      <c r="U212" s="36">
        <f t="shared" si="55"/>
        <v>-0.38676486405486166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28962808</v>
      </c>
      <c r="E213" s="31">
        <v>29328000</v>
      </c>
      <c r="F213" s="31">
        <v>7446765</v>
      </c>
      <c r="G213" s="36">
        <f t="shared" si="48"/>
        <v>0.25711474522774175</v>
      </c>
      <c r="H213" s="31">
        <v>1522892</v>
      </c>
      <c r="I213" s="36">
        <f t="shared" si="49"/>
        <v>5.2580951404988079E-2</v>
      </c>
      <c r="J213" s="31">
        <v>2384923</v>
      </c>
      <c r="K213" s="36">
        <f t="shared" si="50"/>
        <v>8.1318978450627383E-2</v>
      </c>
      <c r="L213" s="31">
        <v>0</v>
      </c>
      <c r="M213" s="36">
        <f t="shared" si="51"/>
        <v>0</v>
      </c>
      <c r="N213" s="31">
        <f t="shared" si="52"/>
        <v>11354580</v>
      </c>
      <c r="O213" s="36">
        <f t="shared" si="53"/>
        <v>0.38715834697217677</v>
      </c>
      <c r="P213" s="31">
        <v>7049308</v>
      </c>
      <c r="Q213" s="31">
        <v>27610272</v>
      </c>
      <c r="R213" s="31">
        <v>27610272</v>
      </c>
      <c r="S213" s="31">
        <v>20886997</v>
      </c>
      <c r="T213" s="36">
        <f t="shared" si="54"/>
        <v>0.75649370640028468</v>
      </c>
      <c r="U213" s="36">
        <f t="shared" si="55"/>
        <v>-0.66167984148231285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817913239</v>
      </c>
      <c r="E214" s="31">
        <v>819811974</v>
      </c>
      <c r="F214" s="31">
        <v>128222314</v>
      </c>
      <c r="G214" s="36">
        <f t="shared" si="48"/>
        <v>0.15676762263533919</v>
      </c>
      <c r="H214" s="31">
        <v>123849399</v>
      </c>
      <c r="I214" s="36">
        <f t="shared" si="49"/>
        <v>0.15142119370927556</v>
      </c>
      <c r="J214" s="31">
        <v>125700333</v>
      </c>
      <c r="K214" s="36">
        <f t="shared" si="50"/>
        <v>0.15332824719147126</v>
      </c>
      <c r="L214" s="31">
        <v>0</v>
      </c>
      <c r="M214" s="36">
        <f t="shared" si="51"/>
        <v>0</v>
      </c>
      <c r="N214" s="31">
        <f t="shared" si="52"/>
        <v>377772046</v>
      </c>
      <c r="O214" s="36">
        <f t="shared" si="53"/>
        <v>0.46080327926510622</v>
      </c>
      <c r="P214" s="31">
        <v>113037380</v>
      </c>
      <c r="Q214" s="31">
        <v>773326242</v>
      </c>
      <c r="R214" s="31">
        <v>773326242</v>
      </c>
      <c r="S214" s="31">
        <v>360261270</v>
      </c>
      <c r="T214" s="36">
        <f t="shared" si="54"/>
        <v>0.46585936236727371</v>
      </c>
      <c r="U214" s="36">
        <f t="shared" si="55"/>
        <v>0.11202447367410673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3150840</v>
      </c>
      <c r="E215" s="31">
        <v>3150840</v>
      </c>
      <c r="F215" s="31">
        <v>63798</v>
      </c>
      <c r="G215" s="36">
        <f t="shared" si="48"/>
        <v>2.024793388429752E-2</v>
      </c>
      <c r="H215" s="31">
        <v>663149</v>
      </c>
      <c r="I215" s="36">
        <f t="shared" si="49"/>
        <v>0.21046736743217681</v>
      </c>
      <c r="J215" s="31">
        <v>995765</v>
      </c>
      <c r="K215" s="36">
        <f t="shared" si="50"/>
        <v>0.31603159792309354</v>
      </c>
      <c r="L215" s="31">
        <v>0</v>
      </c>
      <c r="M215" s="36">
        <f t="shared" si="51"/>
        <v>0</v>
      </c>
      <c r="N215" s="31">
        <f t="shared" si="52"/>
        <v>1722712</v>
      </c>
      <c r="O215" s="36">
        <f t="shared" si="53"/>
        <v>0.54674689923956787</v>
      </c>
      <c r="P215" s="31">
        <v>-342258</v>
      </c>
      <c r="Q215" s="31">
        <v>1000800</v>
      </c>
      <c r="R215" s="31">
        <v>3000800</v>
      </c>
      <c r="S215" s="31">
        <v>803039</v>
      </c>
      <c r="T215" s="36">
        <f t="shared" si="54"/>
        <v>0.26760830445214612</v>
      </c>
      <c r="U215" s="36">
        <f t="shared" si="55"/>
        <v>-3.9093987576623483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1219456041</v>
      </c>
      <c r="E216" s="32">
        <f>SUM(E208:E215)</f>
        <v>1188855142</v>
      </c>
      <c r="F216" s="32">
        <f>SUM(F208:F215)</f>
        <v>208017437</v>
      </c>
      <c r="G216" s="37">
        <f t="shared" si="48"/>
        <v>0.17058215303063967</v>
      </c>
      <c r="H216" s="32">
        <f>SUM(H208:H215)</f>
        <v>193257989</v>
      </c>
      <c r="I216" s="37">
        <f t="shared" si="49"/>
        <v>0.15847884835727341</v>
      </c>
      <c r="J216" s="32">
        <f>SUM(J208:J215)</f>
        <v>232009295</v>
      </c>
      <c r="K216" s="37">
        <f t="shared" si="50"/>
        <v>0.19515354461914755</v>
      </c>
      <c r="L216" s="32">
        <f>SUM(L208:L215)</f>
        <v>0</v>
      </c>
      <c r="M216" s="37">
        <f t="shared" si="51"/>
        <v>0</v>
      </c>
      <c r="N216" s="32">
        <f t="shared" si="52"/>
        <v>633284721</v>
      </c>
      <c r="O216" s="37">
        <f t="shared" si="53"/>
        <v>0.53268451186965549</v>
      </c>
      <c r="P216" s="32">
        <f>SUM(P208:P215)</f>
        <v>198027432</v>
      </c>
      <c r="Q216" s="32">
        <f>SUM(Q208:Q215)</f>
        <v>1185969901</v>
      </c>
      <c r="R216" s="32">
        <f>SUM(R208:R215)</f>
        <v>1156658761</v>
      </c>
      <c r="S216" s="32">
        <f>SUM(S208:S215)</f>
        <v>542208955</v>
      </c>
      <c r="T216" s="37">
        <f t="shared" si="54"/>
        <v>0.46877175298549439</v>
      </c>
      <c r="U216" s="37">
        <f t="shared" si="55"/>
        <v>0.171601796058235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117350481</v>
      </c>
      <c r="E217" s="31">
        <v>117350481</v>
      </c>
      <c r="F217" s="31">
        <v>8935564</v>
      </c>
      <c r="G217" s="36">
        <f t="shared" si="48"/>
        <v>7.6144246907688437E-2</v>
      </c>
      <c r="H217" s="31">
        <v>16435845</v>
      </c>
      <c r="I217" s="36">
        <f t="shared" si="49"/>
        <v>0.14005775570702603</v>
      </c>
      <c r="J217" s="31">
        <v>16993121</v>
      </c>
      <c r="K217" s="36">
        <f t="shared" si="50"/>
        <v>0.14480657305529068</v>
      </c>
      <c r="L217" s="31">
        <v>0</v>
      </c>
      <c r="M217" s="36">
        <f t="shared" si="51"/>
        <v>0</v>
      </c>
      <c r="N217" s="31">
        <f t="shared" si="52"/>
        <v>42364530</v>
      </c>
      <c r="O217" s="36">
        <f t="shared" si="53"/>
        <v>0.36100857567000516</v>
      </c>
      <c r="P217" s="31">
        <v>14683432</v>
      </c>
      <c r="Q217" s="31">
        <v>85750010</v>
      </c>
      <c r="R217" s="31">
        <v>85750010</v>
      </c>
      <c r="S217" s="31">
        <v>37832097</v>
      </c>
      <c r="T217" s="36">
        <f t="shared" si="54"/>
        <v>0.44119058411771611</v>
      </c>
      <c r="U217" s="36">
        <f t="shared" si="55"/>
        <v>0.15729898841088374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638593748</v>
      </c>
      <c r="E218" s="31">
        <v>638209068</v>
      </c>
      <c r="F218" s="31">
        <v>103836185</v>
      </c>
      <c r="G218" s="36">
        <f t="shared" si="48"/>
        <v>0.16260131785693585</v>
      </c>
      <c r="H218" s="31">
        <v>112027590</v>
      </c>
      <c r="I218" s="36">
        <f t="shared" si="49"/>
        <v>0.17542857309652207</v>
      </c>
      <c r="J218" s="31">
        <v>112758770</v>
      </c>
      <c r="K218" s="36">
        <f t="shared" si="50"/>
        <v>0.17667998725458411</v>
      </c>
      <c r="L218" s="31">
        <v>0</v>
      </c>
      <c r="M218" s="36">
        <f t="shared" si="51"/>
        <v>0</v>
      </c>
      <c r="N218" s="31">
        <f t="shared" si="52"/>
        <v>328622545</v>
      </c>
      <c r="O218" s="36">
        <f t="shared" si="53"/>
        <v>0.5149136254516522</v>
      </c>
      <c r="P218" s="31">
        <v>103553875</v>
      </c>
      <c r="Q218" s="31">
        <v>628502909</v>
      </c>
      <c r="R218" s="31">
        <v>585239365</v>
      </c>
      <c r="S218" s="31">
        <v>315022901</v>
      </c>
      <c r="T218" s="36">
        <f t="shared" si="54"/>
        <v>0.53828043675770165</v>
      </c>
      <c r="U218" s="36">
        <f t="shared" si="55"/>
        <v>8.8889913583629854E-2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187438002</v>
      </c>
      <c r="E219" s="31">
        <v>188681528</v>
      </c>
      <c r="F219" s="31">
        <v>56451232</v>
      </c>
      <c r="G219" s="36">
        <f t="shared" si="48"/>
        <v>0.30117282193394274</v>
      </c>
      <c r="H219" s="31">
        <v>46552395</v>
      </c>
      <c r="I219" s="36">
        <f t="shared" si="49"/>
        <v>0.24836156224072428</v>
      </c>
      <c r="J219" s="31">
        <v>31669185</v>
      </c>
      <c r="K219" s="36">
        <f t="shared" si="50"/>
        <v>0.16784464984828829</v>
      </c>
      <c r="L219" s="31">
        <v>0</v>
      </c>
      <c r="M219" s="36">
        <f t="shared" si="51"/>
        <v>0</v>
      </c>
      <c r="N219" s="31">
        <f t="shared" si="52"/>
        <v>134672812</v>
      </c>
      <c r="O219" s="36">
        <f t="shared" si="53"/>
        <v>0.71375726827906549</v>
      </c>
      <c r="P219" s="31">
        <v>40229309</v>
      </c>
      <c r="Q219" s="31">
        <v>186025276</v>
      </c>
      <c r="R219" s="31">
        <v>176107952</v>
      </c>
      <c r="S219" s="31">
        <v>121713392</v>
      </c>
      <c r="T219" s="36">
        <f t="shared" si="54"/>
        <v>0.69112944996373593</v>
      </c>
      <c r="U219" s="36">
        <f t="shared" si="55"/>
        <v>-0.21278327201692682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21120708</v>
      </c>
      <c r="E220" s="31">
        <v>26640953</v>
      </c>
      <c r="F220" s="31">
        <v>3704974</v>
      </c>
      <c r="G220" s="36">
        <f t="shared" si="48"/>
        <v>0.1754190247789042</v>
      </c>
      <c r="H220" s="31">
        <v>4675940</v>
      </c>
      <c r="I220" s="36">
        <f t="shared" si="49"/>
        <v>0.22139125260384263</v>
      </c>
      <c r="J220" s="31">
        <v>11698507</v>
      </c>
      <c r="K220" s="36">
        <f t="shared" si="50"/>
        <v>0.43911743697757361</v>
      </c>
      <c r="L220" s="31">
        <v>0</v>
      </c>
      <c r="M220" s="36">
        <f t="shared" si="51"/>
        <v>0</v>
      </c>
      <c r="N220" s="31">
        <f t="shared" si="52"/>
        <v>20079421</v>
      </c>
      <c r="O220" s="36">
        <f t="shared" si="53"/>
        <v>0.7537050570225472</v>
      </c>
      <c r="P220" s="31">
        <v>5655022</v>
      </c>
      <c r="Q220" s="31">
        <v>20134134</v>
      </c>
      <c r="R220" s="31">
        <v>20134134</v>
      </c>
      <c r="S220" s="31">
        <v>15154805</v>
      </c>
      <c r="T220" s="36">
        <f t="shared" si="54"/>
        <v>0.75269216942730188</v>
      </c>
      <c r="U220" s="36">
        <f t="shared" si="55"/>
        <v>1.0686934551271419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290971703</v>
      </c>
      <c r="E221" s="31">
        <v>204807862</v>
      </c>
      <c r="F221" s="31">
        <v>50813477</v>
      </c>
      <c r="G221" s="36">
        <f t="shared" si="48"/>
        <v>0.17463374093115852</v>
      </c>
      <c r="H221" s="31">
        <v>51590454</v>
      </c>
      <c r="I221" s="36">
        <f t="shared" si="49"/>
        <v>0.17730402464599795</v>
      </c>
      <c r="J221" s="31">
        <v>52365437</v>
      </c>
      <c r="K221" s="36">
        <f t="shared" si="50"/>
        <v>0.25568079510541447</v>
      </c>
      <c r="L221" s="31">
        <v>0</v>
      </c>
      <c r="M221" s="36">
        <f t="shared" si="51"/>
        <v>0</v>
      </c>
      <c r="N221" s="31">
        <f t="shared" si="52"/>
        <v>154769368</v>
      </c>
      <c r="O221" s="36">
        <f t="shared" si="53"/>
        <v>0.75568079510541442</v>
      </c>
      <c r="P221" s="31">
        <v>47652431</v>
      </c>
      <c r="Q221" s="31">
        <v>155501570</v>
      </c>
      <c r="R221" s="31">
        <v>275416893</v>
      </c>
      <c r="S221" s="31">
        <v>185360520</v>
      </c>
      <c r="T221" s="36">
        <f t="shared" si="54"/>
        <v>0.67301797642456163</v>
      </c>
      <c r="U221" s="36">
        <f t="shared" si="55"/>
        <v>9.89037893995377E-2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96748232</v>
      </c>
      <c r="E222" s="31">
        <v>94838232</v>
      </c>
      <c r="F222" s="31">
        <v>24017077</v>
      </c>
      <c r="G222" s="36">
        <f t="shared" si="48"/>
        <v>0.24824305833309698</v>
      </c>
      <c r="H222" s="31">
        <v>25082709</v>
      </c>
      <c r="I222" s="36">
        <f t="shared" si="49"/>
        <v>0.25925754384844985</v>
      </c>
      <c r="J222" s="31">
        <v>25566900</v>
      </c>
      <c r="K222" s="36">
        <f t="shared" si="50"/>
        <v>0.26958431700835589</v>
      </c>
      <c r="L222" s="31">
        <v>0</v>
      </c>
      <c r="M222" s="36">
        <f t="shared" si="51"/>
        <v>0</v>
      </c>
      <c r="N222" s="31">
        <f t="shared" si="52"/>
        <v>74666686</v>
      </c>
      <c r="O222" s="36">
        <f t="shared" si="53"/>
        <v>0.78730575660668156</v>
      </c>
      <c r="P222" s="31">
        <v>24297561</v>
      </c>
      <c r="Q222" s="31">
        <v>85380010</v>
      </c>
      <c r="R222" s="31">
        <v>92229010</v>
      </c>
      <c r="S222" s="31">
        <v>54195987</v>
      </c>
      <c r="T222" s="36">
        <f t="shared" si="54"/>
        <v>0.58762407836753316</v>
      </c>
      <c r="U222" s="36">
        <f t="shared" si="55"/>
        <v>5.224141632981194E-2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1352222874</v>
      </c>
      <c r="E224" s="32">
        <f>SUM(E217:E223)</f>
        <v>1270528124</v>
      </c>
      <c r="F224" s="32">
        <f>SUM(F217:F223)</f>
        <v>247758509</v>
      </c>
      <c r="G224" s="37">
        <f t="shared" si="48"/>
        <v>0.18322313115966415</v>
      </c>
      <c r="H224" s="32">
        <f>SUM(H217:H223)</f>
        <v>256364933</v>
      </c>
      <c r="I224" s="37">
        <f t="shared" si="49"/>
        <v>0.18958778018718828</v>
      </c>
      <c r="J224" s="32">
        <f>SUM(J217:J223)</f>
        <v>251051920</v>
      </c>
      <c r="K224" s="37">
        <f t="shared" si="50"/>
        <v>0.19759650751343777</v>
      </c>
      <c r="L224" s="32">
        <f>SUM(L217:L223)</f>
        <v>0</v>
      </c>
      <c r="M224" s="37">
        <f t="shared" si="51"/>
        <v>0</v>
      </c>
      <c r="N224" s="32">
        <f t="shared" si="52"/>
        <v>755175362</v>
      </c>
      <c r="O224" s="37">
        <f t="shared" si="53"/>
        <v>0.59437909931697031</v>
      </c>
      <c r="P224" s="32">
        <f>SUM(P217:P223)</f>
        <v>236071630</v>
      </c>
      <c r="Q224" s="32">
        <f>SUM(Q217:Q223)</f>
        <v>1161293909</v>
      </c>
      <c r="R224" s="32">
        <f>SUM(R217:R223)</f>
        <v>1234877364</v>
      </c>
      <c r="S224" s="32">
        <f>SUM(S217:S223)</f>
        <v>729279702</v>
      </c>
      <c r="T224" s="37">
        <f t="shared" si="54"/>
        <v>0.59056852385545877</v>
      </c>
      <c r="U224" s="37">
        <f t="shared" si="55"/>
        <v>6.3456544947819493E-2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84575588</v>
      </c>
      <c r="E225" s="31">
        <v>77579273</v>
      </c>
      <c r="F225" s="31">
        <v>21374913</v>
      </c>
      <c r="G225" s="36">
        <f t="shared" si="48"/>
        <v>0.25273147376758409</v>
      </c>
      <c r="H225" s="31">
        <v>17249297</v>
      </c>
      <c r="I225" s="36">
        <f t="shared" si="49"/>
        <v>0.2039512512759592</v>
      </c>
      <c r="J225" s="31">
        <v>14645739</v>
      </c>
      <c r="K225" s="36">
        <f t="shared" si="50"/>
        <v>0.18878417435028039</v>
      </c>
      <c r="L225" s="31">
        <v>0</v>
      </c>
      <c r="M225" s="36">
        <f t="shared" si="51"/>
        <v>0</v>
      </c>
      <c r="N225" s="31">
        <f t="shared" si="52"/>
        <v>53269949</v>
      </c>
      <c r="O225" s="36">
        <f t="shared" si="53"/>
        <v>0.68665182000352076</v>
      </c>
      <c r="P225" s="31">
        <v>20594760</v>
      </c>
      <c r="Q225" s="31">
        <v>72153865</v>
      </c>
      <c r="R225" s="31">
        <v>72153865</v>
      </c>
      <c r="S225" s="31">
        <v>60135345</v>
      </c>
      <c r="T225" s="36">
        <f t="shared" si="54"/>
        <v>0.83343206909290302</v>
      </c>
      <c r="U225" s="36">
        <f t="shared" si="55"/>
        <v>-0.28886090442423218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259872714</v>
      </c>
      <c r="E226" s="31">
        <v>250835317</v>
      </c>
      <c r="F226" s="31">
        <v>98276293</v>
      </c>
      <c r="G226" s="36">
        <f t="shared" si="48"/>
        <v>0.3781708802256169</v>
      </c>
      <c r="H226" s="31">
        <v>74320913</v>
      </c>
      <c r="I226" s="36">
        <f t="shared" si="49"/>
        <v>0.28598967492985816</v>
      </c>
      <c r="J226" s="31">
        <v>61248350</v>
      </c>
      <c r="K226" s="36">
        <f t="shared" si="50"/>
        <v>0.24417753740794004</v>
      </c>
      <c r="L226" s="31">
        <v>0</v>
      </c>
      <c r="M226" s="36">
        <f t="shared" si="51"/>
        <v>0</v>
      </c>
      <c r="N226" s="31">
        <f t="shared" si="52"/>
        <v>233845556</v>
      </c>
      <c r="O226" s="36">
        <f t="shared" si="53"/>
        <v>0.93226726920595471</v>
      </c>
      <c r="P226" s="31">
        <v>56676509</v>
      </c>
      <c r="Q226" s="31">
        <v>229674685</v>
      </c>
      <c r="R226" s="31">
        <v>235104466</v>
      </c>
      <c r="S226" s="31">
        <v>219687793</v>
      </c>
      <c r="T226" s="36">
        <f t="shared" si="54"/>
        <v>0.93442628605787525</v>
      </c>
      <c r="U226" s="36">
        <f t="shared" si="55"/>
        <v>8.0665536404156413E-2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77540162</v>
      </c>
      <c r="E227" s="31">
        <v>78120377</v>
      </c>
      <c r="F227" s="31">
        <v>18944550</v>
      </c>
      <c r="G227" s="36">
        <f t="shared" si="48"/>
        <v>0.24431919551573802</v>
      </c>
      <c r="H227" s="31">
        <v>19299208</v>
      </c>
      <c r="I227" s="36">
        <f t="shared" si="49"/>
        <v>0.24889305750999074</v>
      </c>
      <c r="J227" s="31">
        <v>19011115</v>
      </c>
      <c r="K227" s="36">
        <f t="shared" si="50"/>
        <v>0.24335667248508031</v>
      </c>
      <c r="L227" s="31">
        <v>0</v>
      </c>
      <c r="M227" s="36">
        <f t="shared" si="51"/>
        <v>0</v>
      </c>
      <c r="N227" s="31">
        <f t="shared" si="52"/>
        <v>57254873</v>
      </c>
      <c r="O227" s="36">
        <f t="shared" si="53"/>
        <v>0.7329057436576375</v>
      </c>
      <c r="P227" s="31">
        <v>18847772</v>
      </c>
      <c r="Q227" s="31">
        <v>40133755</v>
      </c>
      <c r="R227" s="31">
        <v>74400783</v>
      </c>
      <c r="S227" s="31">
        <v>56489462</v>
      </c>
      <c r="T227" s="36">
        <f t="shared" si="54"/>
        <v>0.75925897177721902</v>
      </c>
      <c r="U227" s="36">
        <f t="shared" si="55"/>
        <v>8.6664354810743749E-3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460223562</v>
      </c>
      <c r="E228" s="31">
        <v>506391103</v>
      </c>
      <c r="F228" s="31">
        <v>162196908</v>
      </c>
      <c r="G228" s="36">
        <f t="shared" si="48"/>
        <v>0.35243069106487862</v>
      </c>
      <c r="H228" s="31">
        <v>233612185</v>
      </c>
      <c r="I228" s="36">
        <f t="shared" si="49"/>
        <v>0.50760587742354657</v>
      </c>
      <c r="J228" s="31">
        <v>29712156</v>
      </c>
      <c r="K228" s="36">
        <f t="shared" si="50"/>
        <v>5.8674324694839672E-2</v>
      </c>
      <c r="L228" s="31">
        <v>0</v>
      </c>
      <c r="M228" s="36">
        <f t="shared" si="51"/>
        <v>0</v>
      </c>
      <c r="N228" s="31">
        <f t="shared" si="52"/>
        <v>425521249</v>
      </c>
      <c r="O228" s="36">
        <f t="shared" si="53"/>
        <v>0.84030158997481441</v>
      </c>
      <c r="P228" s="31">
        <v>229209625</v>
      </c>
      <c r="Q228" s="31">
        <v>449732690</v>
      </c>
      <c r="R228" s="31">
        <v>444694062</v>
      </c>
      <c r="S228" s="31">
        <v>407161701</v>
      </c>
      <c r="T228" s="36">
        <f t="shared" si="54"/>
        <v>0.91559959035387339</v>
      </c>
      <c r="U228" s="36">
        <f t="shared" si="55"/>
        <v>-0.87037125513381031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882212026</v>
      </c>
      <c r="E230" s="32">
        <f>SUM(E225:E229)</f>
        <v>912926070</v>
      </c>
      <c r="F230" s="32">
        <f>SUM(F225:F229)</f>
        <v>300792664</v>
      </c>
      <c r="G230" s="37">
        <f t="shared" si="48"/>
        <v>0.3409528040144853</v>
      </c>
      <c r="H230" s="32">
        <f>SUM(H225:H229)</f>
        <v>344481603</v>
      </c>
      <c r="I230" s="37">
        <f t="shared" si="49"/>
        <v>0.39047484374238173</v>
      </c>
      <c r="J230" s="32">
        <f>SUM(J225:J229)</f>
        <v>124617360</v>
      </c>
      <c r="K230" s="37">
        <f t="shared" si="50"/>
        <v>0.13650323295072514</v>
      </c>
      <c r="L230" s="32">
        <f>SUM(L225:L229)</f>
        <v>0</v>
      </c>
      <c r="M230" s="37">
        <f t="shared" si="51"/>
        <v>0</v>
      </c>
      <c r="N230" s="32">
        <f t="shared" si="52"/>
        <v>769891627</v>
      </c>
      <c r="O230" s="37">
        <f t="shared" si="53"/>
        <v>0.84332308201035378</v>
      </c>
      <c r="P230" s="32">
        <f>SUM(P225:P229)</f>
        <v>325328666</v>
      </c>
      <c r="Q230" s="32">
        <f>SUM(Q225:Q229)</f>
        <v>791694995</v>
      </c>
      <c r="R230" s="32">
        <f>SUM(R225:R229)</f>
        <v>826353176</v>
      </c>
      <c r="S230" s="32">
        <f>SUM(S225:S229)</f>
        <v>743474301</v>
      </c>
      <c r="T230" s="37">
        <f t="shared" si="54"/>
        <v>0.89970526234172787</v>
      </c>
      <c r="U230" s="37">
        <f t="shared" si="55"/>
        <v>-0.61694934070150453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3453890941</v>
      </c>
      <c r="E231" s="32">
        <f>SUM(E208:E215,E217:E223,E225:E229)</f>
        <v>3372309336</v>
      </c>
      <c r="F231" s="32">
        <f>SUM(F208:F215,F217:F223,F225:F229)</f>
        <v>756568610</v>
      </c>
      <c r="G231" s="37">
        <f t="shared" si="48"/>
        <v>0.21904820474179529</v>
      </c>
      <c r="H231" s="32">
        <f>SUM(H208:H215,H217:H223,H225:H229)</f>
        <v>794104525</v>
      </c>
      <c r="I231" s="37">
        <f t="shared" si="49"/>
        <v>0.22991592339336692</v>
      </c>
      <c r="J231" s="32">
        <f>SUM(J208:J215,J217:J223,J225:J229)</f>
        <v>607678575</v>
      </c>
      <c r="K231" s="37">
        <f t="shared" si="50"/>
        <v>0.1801965699032777</v>
      </c>
      <c r="L231" s="32">
        <f>SUM(L208:L215,L217:L223,L225:L229)</f>
        <v>0</v>
      </c>
      <c r="M231" s="37">
        <f t="shared" si="51"/>
        <v>0</v>
      </c>
      <c r="N231" s="32">
        <f t="shared" si="52"/>
        <v>2158351710</v>
      </c>
      <c r="O231" s="37">
        <f t="shared" si="53"/>
        <v>0.64002186482693413</v>
      </c>
      <c r="P231" s="32">
        <f>SUM(P208:P215,P217:P223,P225:P229)</f>
        <v>759427728</v>
      </c>
      <c r="Q231" s="32">
        <f>SUM(Q208:Q215,Q217:Q223,Q225:Q229)</f>
        <v>3138958805</v>
      </c>
      <c r="R231" s="32">
        <f>SUM(R208:R215,R217:R223,R225:R229)</f>
        <v>3217889301</v>
      </c>
      <c r="S231" s="32">
        <f>SUM(S208:S215,S217:S223,S225:S229)</f>
        <v>2014962958</v>
      </c>
      <c r="T231" s="37">
        <f t="shared" si="54"/>
        <v>0.62617534959136867</v>
      </c>
      <c r="U231" s="37">
        <f t="shared" si="55"/>
        <v>-0.19982040081633679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49551385</v>
      </c>
      <c r="E234" s="31">
        <v>49551385</v>
      </c>
      <c r="F234" s="31">
        <v>13047027</v>
      </c>
      <c r="G234" s="36">
        <f t="shared" ref="G234:G260" si="56">IF(($D234     =0),0,($F234     /$D234     ))</f>
        <v>0.26330297326704388</v>
      </c>
      <c r="H234" s="31">
        <v>162032906</v>
      </c>
      <c r="I234" s="36">
        <f t="shared" ref="I234:I260" si="57">IF(($D234     =0),0,($H234     /$D234     ))</f>
        <v>3.2699975187373673</v>
      </c>
      <c r="J234" s="31">
        <v>-122552659</v>
      </c>
      <c r="K234" s="36">
        <f t="shared" ref="K234:K260" si="58">IF(($E234     =0),0,($J234     /$E234     ))</f>
        <v>-2.4732438659383589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52527274</v>
      </c>
      <c r="O234" s="36">
        <f t="shared" ref="O234:O260" si="61">IF(($E234     =0),0,($N234     /$E234     ))</f>
        <v>1.0600566260660524</v>
      </c>
      <c r="P234" s="31">
        <v>8857508</v>
      </c>
      <c r="Q234" s="31">
        <v>61618576</v>
      </c>
      <c r="R234" s="31">
        <v>48472186</v>
      </c>
      <c r="S234" s="31">
        <v>33302796</v>
      </c>
      <c r="T234" s="36">
        <f t="shared" ref="T234:T260" si="62">IF(($R234     =0),0,($S234     /$R234     ))</f>
        <v>0.68704959994995896</v>
      </c>
      <c r="U234" s="36">
        <f t="shared" ref="U234:U260" si="63">IF(($P234     =0),0,(($J234     /$P234     )-1))</f>
        <v>-14.836020131170077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206211862</v>
      </c>
      <c r="E235" s="31">
        <v>268293421</v>
      </c>
      <c r="F235" s="31">
        <v>62947867</v>
      </c>
      <c r="G235" s="36">
        <f t="shared" si="56"/>
        <v>0.30525822515486523</v>
      </c>
      <c r="H235" s="31">
        <v>70343100</v>
      </c>
      <c r="I235" s="36">
        <f t="shared" si="57"/>
        <v>0.34112053165981304</v>
      </c>
      <c r="J235" s="31">
        <v>69252705</v>
      </c>
      <c r="K235" s="36">
        <f t="shared" si="58"/>
        <v>0.25812300853996717</v>
      </c>
      <c r="L235" s="31">
        <v>0</v>
      </c>
      <c r="M235" s="36">
        <f t="shared" si="59"/>
        <v>0</v>
      </c>
      <c r="N235" s="31">
        <f t="shared" si="60"/>
        <v>202543672</v>
      </c>
      <c r="O235" s="36">
        <f t="shared" si="61"/>
        <v>0.75493342790541251</v>
      </c>
      <c r="P235" s="31">
        <v>53848481</v>
      </c>
      <c r="Q235" s="31">
        <v>193706142</v>
      </c>
      <c r="R235" s="31">
        <v>193706142</v>
      </c>
      <c r="S235" s="31">
        <v>93353327</v>
      </c>
      <c r="T235" s="36">
        <f t="shared" si="62"/>
        <v>0.48193271538080606</v>
      </c>
      <c r="U235" s="36">
        <f t="shared" si="63"/>
        <v>0.28606608234687259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1318096609</v>
      </c>
      <c r="E236" s="31">
        <v>1288096609</v>
      </c>
      <c r="F236" s="31">
        <v>382108730</v>
      </c>
      <c r="G236" s="36">
        <f t="shared" si="56"/>
        <v>0.28989432746503635</v>
      </c>
      <c r="H236" s="31">
        <v>198050985</v>
      </c>
      <c r="I236" s="36">
        <f t="shared" si="57"/>
        <v>0.15025528754698436</v>
      </c>
      <c r="J236" s="31">
        <v>212997922</v>
      </c>
      <c r="K236" s="36">
        <f t="shared" si="58"/>
        <v>0.16535865439887978</v>
      </c>
      <c r="L236" s="31">
        <v>0</v>
      </c>
      <c r="M236" s="36">
        <f t="shared" si="59"/>
        <v>0</v>
      </c>
      <c r="N236" s="31">
        <f t="shared" si="60"/>
        <v>793157637</v>
      </c>
      <c r="O236" s="36">
        <f t="shared" si="61"/>
        <v>0.61575943252871335</v>
      </c>
      <c r="P236" s="31">
        <v>135279291</v>
      </c>
      <c r="Q236" s="31">
        <v>1138619122</v>
      </c>
      <c r="R236" s="31">
        <v>1138619122</v>
      </c>
      <c r="S236" s="31">
        <v>823398475</v>
      </c>
      <c r="T236" s="36">
        <f t="shared" si="62"/>
        <v>0.72315531953625489</v>
      </c>
      <c r="U236" s="36">
        <f t="shared" si="63"/>
        <v>0.57450501422276079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7605021</v>
      </c>
      <c r="E237" s="31">
        <v>7605021</v>
      </c>
      <c r="F237" s="31">
        <v>1941435</v>
      </c>
      <c r="G237" s="36">
        <f t="shared" si="56"/>
        <v>0.2552833187442875</v>
      </c>
      <c r="H237" s="31">
        <v>13786794</v>
      </c>
      <c r="I237" s="36">
        <f t="shared" si="57"/>
        <v>1.8128541656886943</v>
      </c>
      <c r="J237" s="31">
        <v>-11313390</v>
      </c>
      <c r="K237" s="36">
        <f t="shared" si="58"/>
        <v>-1.487621138718749</v>
      </c>
      <c r="L237" s="31">
        <v>0</v>
      </c>
      <c r="M237" s="36">
        <f t="shared" si="59"/>
        <v>0</v>
      </c>
      <c r="N237" s="31">
        <f t="shared" si="60"/>
        <v>4414839</v>
      </c>
      <c r="O237" s="36">
        <f t="shared" si="61"/>
        <v>0.58051634571423272</v>
      </c>
      <c r="P237" s="31">
        <v>1651721</v>
      </c>
      <c r="Q237" s="31">
        <v>1225141</v>
      </c>
      <c r="R237" s="31">
        <v>3620691</v>
      </c>
      <c r="S237" s="31">
        <v>4578716</v>
      </c>
      <c r="T237" s="36">
        <f t="shared" si="62"/>
        <v>1.2645972826733902</v>
      </c>
      <c r="U237" s="36">
        <f t="shared" si="63"/>
        <v>-7.8494558100308707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346960273</v>
      </c>
      <c r="E238" s="31">
        <v>346960273</v>
      </c>
      <c r="F238" s="31">
        <v>46076571</v>
      </c>
      <c r="G238" s="36">
        <f t="shared" si="56"/>
        <v>0.13280071116383979</v>
      </c>
      <c r="H238" s="31">
        <v>45203373</v>
      </c>
      <c r="I238" s="36">
        <f t="shared" si="57"/>
        <v>0.13028400228403095</v>
      </c>
      <c r="J238" s="31">
        <v>196706585</v>
      </c>
      <c r="K238" s="36">
        <f t="shared" si="58"/>
        <v>0.56694267415451338</v>
      </c>
      <c r="L238" s="31">
        <v>0</v>
      </c>
      <c r="M238" s="36">
        <f t="shared" si="59"/>
        <v>0</v>
      </c>
      <c r="N238" s="31">
        <f t="shared" si="60"/>
        <v>287986529</v>
      </c>
      <c r="O238" s="36">
        <f t="shared" si="61"/>
        <v>0.83002738760238404</v>
      </c>
      <c r="P238" s="31">
        <v>51312571</v>
      </c>
      <c r="Q238" s="31">
        <v>363759248</v>
      </c>
      <c r="R238" s="31">
        <v>363799248</v>
      </c>
      <c r="S238" s="31">
        <v>144130255</v>
      </c>
      <c r="T238" s="36">
        <f t="shared" si="62"/>
        <v>0.39618073921912011</v>
      </c>
      <c r="U238" s="36">
        <f t="shared" si="63"/>
        <v>2.833496961202743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1928425150</v>
      </c>
      <c r="E240" s="32">
        <f>SUM(E234:E239)</f>
        <v>1960506709</v>
      </c>
      <c r="F240" s="32">
        <f>SUM(F234:F239)</f>
        <v>506121630</v>
      </c>
      <c r="G240" s="37">
        <f t="shared" si="56"/>
        <v>0.26245334437792411</v>
      </c>
      <c r="H240" s="32">
        <f>SUM(H234:H239)</f>
        <v>489417158</v>
      </c>
      <c r="I240" s="37">
        <f t="shared" si="57"/>
        <v>0.25379110928935977</v>
      </c>
      <c r="J240" s="32">
        <f>SUM(J234:J239)</f>
        <v>345091163</v>
      </c>
      <c r="K240" s="37">
        <f t="shared" si="58"/>
        <v>0.17602141396191467</v>
      </c>
      <c r="L240" s="32">
        <f>SUM(L234:L239)</f>
        <v>0</v>
      </c>
      <c r="M240" s="37">
        <f t="shared" si="59"/>
        <v>0</v>
      </c>
      <c r="N240" s="32">
        <f t="shared" si="60"/>
        <v>1340629951</v>
      </c>
      <c r="O240" s="37">
        <f t="shared" si="61"/>
        <v>0.68381808888775397</v>
      </c>
      <c r="P240" s="32">
        <f>SUM(P234:P239)</f>
        <v>250949572</v>
      </c>
      <c r="Q240" s="32">
        <f>SUM(Q234:Q239)</f>
        <v>1758928229</v>
      </c>
      <c r="R240" s="32">
        <f>SUM(R234:R239)</f>
        <v>1748217389</v>
      </c>
      <c r="S240" s="32">
        <f>SUM(S234:S239)</f>
        <v>1098763569</v>
      </c>
      <c r="T240" s="37">
        <f t="shared" si="62"/>
        <v>0.62850511378822582</v>
      </c>
      <c r="U240" s="37">
        <f t="shared" si="63"/>
        <v>0.37514146866128151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50004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6213321</v>
      </c>
      <c r="E242" s="31">
        <v>19125202</v>
      </c>
      <c r="F242" s="31">
        <v>2143685</v>
      </c>
      <c r="G242" s="36">
        <f t="shared" si="56"/>
        <v>0.34501436510362171</v>
      </c>
      <c r="H242" s="31">
        <v>4003538</v>
      </c>
      <c r="I242" s="36">
        <f t="shared" si="57"/>
        <v>0.6443475236512004</v>
      </c>
      <c r="J242" s="31">
        <v>1848519</v>
      </c>
      <c r="K242" s="36">
        <f t="shared" si="58"/>
        <v>9.6653567371471419E-2</v>
      </c>
      <c r="L242" s="31">
        <v>0</v>
      </c>
      <c r="M242" s="36">
        <f t="shared" si="59"/>
        <v>0</v>
      </c>
      <c r="N242" s="31">
        <f t="shared" si="60"/>
        <v>7995742</v>
      </c>
      <c r="O242" s="36">
        <f t="shared" si="61"/>
        <v>0.41807359734030519</v>
      </c>
      <c r="P242" s="31">
        <v>1654151</v>
      </c>
      <c r="Q242" s="31">
        <v>15453591</v>
      </c>
      <c r="R242" s="31">
        <v>4695919</v>
      </c>
      <c r="S242" s="31">
        <v>4023727</v>
      </c>
      <c r="T242" s="36">
        <f t="shared" si="62"/>
        <v>0.85685613401764382</v>
      </c>
      <c r="U242" s="36">
        <f t="shared" si="63"/>
        <v>0.11750317836763391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277909476</v>
      </c>
      <c r="E243" s="31">
        <v>277909476</v>
      </c>
      <c r="F243" s="31">
        <v>62833328</v>
      </c>
      <c r="G243" s="36">
        <f t="shared" si="56"/>
        <v>0.2260927871347575</v>
      </c>
      <c r="H243" s="31">
        <v>36498302</v>
      </c>
      <c r="I243" s="36">
        <f t="shared" si="57"/>
        <v>0.13133162109233007</v>
      </c>
      <c r="J243" s="31">
        <v>37383601</v>
      </c>
      <c r="K243" s="36">
        <f t="shared" si="58"/>
        <v>0.13451718717212796</v>
      </c>
      <c r="L243" s="31">
        <v>0</v>
      </c>
      <c r="M243" s="36">
        <f t="shared" si="59"/>
        <v>0</v>
      </c>
      <c r="N243" s="31">
        <f t="shared" si="60"/>
        <v>136715231</v>
      </c>
      <c r="O243" s="36">
        <f t="shared" si="61"/>
        <v>0.49194159539921556</v>
      </c>
      <c r="P243" s="31">
        <v>32239075</v>
      </c>
      <c r="Q243" s="31">
        <v>198519214</v>
      </c>
      <c r="R243" s="31">
        <v>198519214</v>
      </c>
      <c r="S243" s="31">
        <v>123936483</v>
      </c>
      <c r="T243" s="36">
        <f t="shared" si="62"/>
        <v>0.62430472347125054</v>
      </c>
      <c r="U243" s="36">
        <f t="shared" si="63"/>
        <v>0.15957424336771453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39684297</v>
      </c>
      <c r="E244" s="31">
        <v>39684297</v>
      </c>
      <c r="F244" s="31">
        <v>2337302</v>
      </c>
      <c r="G244" s="36">
        <f t="shared" si="56"/>
        <v>5.8897402163883616E-2</v>
      </c>
      <c r="H244" s="31">
        <v>3123792</v>
      </c>
      <c r="I244" s="36">
        <f t="shared" si="57"/>
        <v>7.8716072505958717E-2</v>
      </c>
      <c r="J244" s="31">
        <v>2496236</v>
      </c>
      <c r="K244" s="36">
        <f t="shared" si="58"/>
        <v>6.2902361606657672E-2</v>
      </c>
      <c r="L244" s="31">
        <v>0</v>
      </c>
      <c r="M244" s="36">
        <f t="shared" si="59"/>
        <v>0</v>
      </c>
      <c r="N244" s="31">
        <f t="shared" si="60"/>
        <v>7957330</v>
      </c>
      <c r="O244" s="36">
        <f t="shared" si="61"/>
        <v>0.20051583627649999</v>
      </c>
      <c r="P244" s="31">
        <v>1810541</v>
      </c>
      <c r="Q244" s="31">
        <v>73102000</v>
      </c>
      <c r="R244" s="31">
        <v>73102000</v>
      </c>
      <c r="S244" s="31">
        <v>3279153</v>
      </c>
      <c r="T244" s="36">
        <f t="shared" si="62"/>
        <v>4.4857226888457225E-2</v>
      </c>
      <c r="U244" s="36">
        <f t="shared" si="63"/>
        <v>0.3787238179085699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22128373</v>
      </c>
      <c r="E245" s="31">
        <v>22128373</v>
      </c>
      <c r="F245" s="31">
        <v>2530491</v>
      </c>
      <c r="G245" s="36">
        <f t="shared" si="56"/>
        <v>0.11435504092415651</v>
      </c>
      <c r="H245" s="31">
        <v>8497278</v>
      </c>
      <c r="I245" s="36">
        <f t="shared" si="57"/>
        <v>0.38399922127126113</v>
      </c>
      <c r="J245" s="31">
        <v>5245057</v>
      </c>
      <c r="K245" s="36">
        <f t="shared" si="58"/>
        <v>0.23702858768694834</v>
      </c>
      <c r="L245" s="31">
        <v>0</v>
      </c>
      <c r="M245" s="36">
        <f t="shared" si="59"/>
        <v>0</v>
      </c>
      <c r="N245" s="31">
        <f t="shared" si="60"/>
        <v>16272826</v>
      </c>
      <c r="O245" s="36">
        <f t="shared" si="61"/>
        <v>0.73538284988236591</v>
      </c>
      <c r="P245" s="31">
        <v>2858362</v>
      </c>
      <c r="Q245" s="31">
        <v>24373404</v>
      </c>
      <c r="R245" s="31">
        <v>9393408</v>
      </c>
      <c r="S245" s="31">
        <v>8731624</v>
      </c>
      <c r="T245" s="36">
        <f t="shared" si="62"/>
        <v>0.92954804049818762</v>
      </c>
      <c r="U245" s="36">
        <f t="shared" si="63"/>
        <v>0.83498696106371417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345935467</v>
      </c>
      <c r="E247" s="32">
        <f>SUM(E241:E246)</f>
        <v>358897352</v>
      </c>
      <c r="F247" s="32">
        <f>SUM(F241:F246)</f>
        <v>69844806</v>
      </c>
      <c r="G247" s="37">
        <f t="shared" si="56"/>
        <v>0.2019012580748189</v>
      </c>
      <c r="H247" s="32">
        <f>SUM(H241:H246)</f>
        <v>52122910</v>
      </c>
      <c r="I247" s="37">
        <f t="shared" si="57"/>
        <v>0.15067235069019391</v>
      </c>
      <c r="J247" s="32">
        <f>SUM(J241:J246)</f>
        <v>46973413</v>
      </c>
      <c r="K247" s="37">
        <f t="shared" si="58"/>
        <v>0.13088258450009405</v>
      </c>
      <c r="L247" s="32">
        <f>SUM(L241:L246)</f>
        <v>0</v>
      </c>
      <c r="M247" s="37">
        <f t="shared" si="59"/>
        <v>0</v>
      </c>
      <c r="N247" s="32">
        <f t="shared" si="60"/>
        <v>168941129</v>
      </c>
      <c r="O247" s="37">
        <f t="shared" si="61"/>
        <v>0.47072269566368935</v>
      </c>
      <c r="P247" s="32">
        <f>SUM(P241:P246)</f>
        <v>38562129</v>
      </c>
      <c r="Q247" s="32">
        <f>SUM(Q241:Q246)</f>
        <v>311448209</v>
      </c>
      <c r="R247" s="32">
        <f>SUM(R241:R246)</f>
        <v>285710541</v>
      </c>
      <c r="S247" s="32">
        <f>SUM(S241:S246)</f>
        <v>139970987</v>
      </c>
      <c r="T247" s="37">
        <f t="shared" si="62"/>
        <v>0.48990487543824995</v>
      </c>
      <c r="U247" s="37">
        <f t="shared" si="63"/>
        <v>0.21812291536081951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42234092</v>
      </c>
      <c r="E248" s="31">
        <v>45420762</v>
      </c>
      <c r="F248" s="31">
        <v>10872276</v>
      </c>
      <c r="G248" s="36">
        <f t="shared" si="56"/>
        <v>0.25742890364495108</v>
      </c>
      <c r="H248" s="31">
        <v>11334248</v>
      </c>
      <c r="I248" s="36">
        <f t="shared" si="57"/>
        <v>0.26836727068738686</v>
      </c>
      <c r="J248" s="31">
        <v>12101388</v>
      </c>
      <c r="K248" s="36">
        <f t="shared" si="58"/>
        <v>0.26642855529372228</v>
      </c>
      <c r="L248" s="31">
        <v>0</v>
      </c>
      <c r="M248" s="36">
        <f t="shared" si="59"/>
        <v>0</v>
      </c>
      <c r="N248" s="31">
        <f t="shared" si="60"/>
        <v>34307912</v>
      </c>
      <c r="O248" s="36">
        <f t="shared" si="61"/>
        <v>0.75533545650334977</v>
      </c>
      <c r="P248" s="31">
        <v>10725743</v>
      </c>
      <c r="Q248" s="31">
        <v>37335639</v>
      </c>
      <c r="R248" s="31">
        <v>39335639</v>
      </c>
      <c r="S248" s="31">
        <v>28172834</v>
      </c>
      <c r="T248" s="36">
        <f t="shared" si="62"/>
        <v>0.71621650788487257</v>
      </c>
      <c r="U248" s="36">
        <f t="shared" si="63"/>
        <v>0.12825638279790974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9722475</v>
      </c>
      <c r="E249" s="31">
        <v>9722475</v>
      </c>
      <c r="F249" s="31">
        <v>1264755</v>
      </c>
      <c r="G249" s="36">
        <f t="shared" si="56"/>
        <v>0.13008570348599507</v>
      </c>
      <c r="H249" s="31">
        <v>2346170</v>
      </c>
      <c r="I249" s="36">
        <f t="shared" si="57"/>
        <v>0.24131406869135688</v>
      </c>
      <c r="J249" s="31">
        <v>786768</v>
      </c>
      <c r="K249" s="36">
        <f t="shared" si="58"/>
        <v>8.0922604583709395E-2</v>
      </c>
      <c r="L249" s="31">
        <v>0</v>
      </c>
      <c r="M249" s="36">
        <f t="shared" si="59"/>
        <v>0</v>
      </c>
      <c r="N249" s="31">
        <f t="shared" si="60"/>
        <v>4397693</v>
      </c>
      <c r="O249" s="36">
        <f t="shared" si="61"/>
        <v>0.45232237676106135</v>
      </c>
      <c r="P249" s="31">
        <v>1690834</v>
      </c>
      <c r="Q249" s="31">
        <v>7533816</v>
      </c>
      <c r="R249" s="31">
        <v>8063296</v>
      </c>
      <c r="S249" s="31">
        <v>4440078</v>
      </c>
      <c r="T249" s="36">
        <f t="shared" si="62"/>
        <v>0.55065298359380577</v>
      </c>
      <c r="U249" s="36">
        <f t="shared" si="63"/>
        <v>-0.53468643284911477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2438768</v>
      </c>
      <c r="E250" s="31">
        <v>2438768</v>
      </c>
      <c r="F250" s="31">
        <v>344857</v>
      </c>
      <c r="G250" s="36">
        <f t="shared" si="56"/>
        <v>0.14140623462338361</v>
      </c>
      <c r="H250" s="31">
        <v>372929</v>
      </c>
      <c r="I250" s="36">
        <f t="shared" si="57"/>
        <v>0.15291696463132204</v>
      </c>
      <c r="J250" s="31">
        <v>1569319</v>
      </c>
      <c r="K250" s="36">
        <f t="shared" si="58"/>
        <v>0.64348843350412999</v>
      </c>
      <c r="L250" s="31">
        <v>0</v>
      </c>
      <c r="M250" s="36">
        <f t="shared" si="59"/>
        <v>0</v>
      </c>
      <c r="N250" s="31">
        <f t="shared" si="60"/>
        <v>2287105</v>
      </c>
      <c r="O250" s="36">
        <f t="shared" si="61"/>
        <v>0.93781163275883561</v>
      </c>
      <c r="P250" s="31">
        <v>435927</v>
      </c>
      <c r="Q250" s="31">
        <v>1689802</v>
      </c>
      <c r="R250" s="31">
        <v>1689802</v>
      </c>
      <c r="S250" s="31">
        <v>1062400</v>
      </c>
      <c r="T250" s="36">
        <f t="shared" si="62"/>
        <v>0.62871271308709542</v>
      </c>
      <c r="U250" s="36">
        <f t="shared" si="63"/>
        <v>2.5999582498904634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42826670</v>
      </c>
      <c r="E251" s="31">
        <v>41322806</v>
      </c>
      <c r="F251" s="31">
        <v>5147381</v>
      </c>
      <c r="G251" s="36">
        <f t="shared" si="56"/>
        <v>0.12019101648575525</v>
      </c>
      <c r="H251" s="31">
        <v>3775320</v>
      </c>
      <c r="I251" s="36">
        <f t="shared" si="57"/>
        <v>8.8153480062773973E-2</v>
      </c>
      <c r="J251" s="31">
        <v>8252388</v>
      </c>
      <c r="K251" s="36">
        <f t="shared" si="58"/>
        <v>0.19970541206712825</v>
      </c>
      <c r="L251" s="31">
        <v>0</v>
      </c>
      <c r="M251" s="36">
        <f t="shared" si="59"/>
        <v>0</v>
      </c>
      <c r="N251" s="31">
        <f t="shared" si="60"/>
        <v>17175089</v>
      </c>
      <c r="O251" s="36">
        <f t="shared" si="61"/>
        <v>0.41563220561546571</v>
      </c>
      <c r="P251" s="31">
        <v>7425635</v>
      </c>
      <c r="Q251" s="31">
        <v>17904669</v>
      </c>
      <c r="R251" s="31">
        <v>40826187</v>
      </c>
      <c r="S251" s="31">
        <v>19003831</v>
      </c>
      <c r="T251" s="36">
        <f t="shared" si="62"/>
        <v>0.46548140780328079</v>
      </c>
      <c r="U251" s="36">
        <f t="shared" si="63"/>
        <v>0.11133768357857621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207712373</v>
      </c>
      <c r="E253" s="31">
        <v>207712373</v>
      </c>
      <c r="F253" s="31">
        <v>97587431</v>
      </c>
      <c r="G253" s="36">
        <f t="shared" si="56"/>
        <v>0.46982001885848179</v>
      </c>
      <c r="H253" s="31">
        <v>68550627</v>
      </c>
      <c r="I253" s="36">
        <f t="shared" si="57"/>
        <v>0.33002669032142828</v>
      </c>
      <c r="J253" s="31">
        <v>51356964</v>
      </c>
      <c r="K253" s="36">
        <f t="shared" si="58"/>
        <v>0.24725038406835784</v>
      </c>
      <c r="L253" s="31">
        <v>0</v>
      </c>
      <c r="M253" s="36">
        <f t="shared" si="59"/>
        <v>0</v>
      </c>
      <c r="N253" s="31">
        <f t="shared" si="60"/>
        <v>217495022</v>
      </c>
      <c r="O253" s="36">
        <f t="shared" si="61"/>
        <v>1.0470970932482679</v>
      </c>
      <c r="P253" s="31">
        <v>71035395</v>
      </c>
      <c r="Q253" s="31">
        <v>187969465</v>
      </c>
      <c r="R253" s="31">
        <v>187969465</v>
      </c>
      <c r="S253" s="31">
        <v>187969466</v>
      </c>
      <c r="T253" s="36">
        <f t="shared" si="62"/>
        <v>1.0000000053200131</v>
      </c>
      <c r="U253" s="36">
        <f t="shared" si="63"/>
        <v>-0.2770228982326346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304934378</v>
      </c>
      <c r="E254" s="32">
        <f>SUM(E248:E253)</f>
        <v>306617184</v>
      </c>
      <c r="F254" s="32">
        <f>SUM(F248:F253)</f>
        <v>115216700</v>
      </c>
      <c r="G254" s="37">
        <f t="shared" si="56"/>
        <v>0.37784096616354618</v>
      </c>
      <c r="H254" s="32">
        <f>SUM(H248:H253)</f>
        <v>86379294</v>
      </c>
      <c r="I254" s="37">
        <f t="shared" si="57"/>
        <v>0.28327174707733349</v>
      </c>
      <c r="J254" s="32">
        <f>SUM(J248:J253)</f>
        <v>74066827</v>
      </c>
      <c r="K254" s="37">
        <f t="shared" si="58"/>
        <v>0.24156123943790445</v>
      </c>
      <c r="L254" s="32">
        <f>SUM(L248:L253)</f>
        <v>0</v>
      </c>
      <c r="M254" s="37">
        <f t="shared" si="59"/>
        <v>0</v>
      </c>
      <c r="N254" s="32">
        <f t="shared" si="60"/>
        <v>275662821</v>
      </c>
      <c r="O254" s="37">
        <f t="shared" si="61"/>
        <v>0.89904557012695019</v>
      </c>
      <c r="P254" s="32">
        <f>SUM(P248:P253)</f>
        <v>91313534</v>
      </c>
      <c r="Q254" s="32">
        <f>SUM(Q248:Q253)</f>
        <v>252433391</v>
      </c>
      <c r="R254" s="32">
        <f>SUM(R248:R253)</f>
        <v>277884389</v>
      </c>
      <c r="S254" s="32">
        <f>SUM(S248:S253)</f>
        <v>240648609</v>
      </c>
      <c r="T254" s="37">
        <f t="shared" si="62"/>
        <v>0.86600262024794783</v>
      </c>
      <c r="U254" s="37">
        <f t="shared" si="63"/>
        <v>-0.18887350258506042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1057195452</v>
      </c>
      <c r="E255" s="31">
        <v>1147348818</v>
      </c>
      <c r="F255" s="31">
        <v>266627263</v>
      </c>
      <c r="G255" s="36">
        <f t="shared" si="56"/>
        <v>0.25220243096543327</v>
      </c>
      <c r="H255" s="31">
        <v>291070875</v>
      </c>
      <c r="I255" s="36">
        <f t="shared" si="57"/>
        <v>0.27532361631839486</v>
      </c>
      <c r="J255" s="31">
        <v>306760250</v>
      </c>
      <c r="K255" s="36">
        <f t="shared" si="58"/>
        <v>0.26736441889985019</v>
      </c>
      <c r="L255" s="31">
        <v>0</v>
      </c>
      <c r="M255" s="36">
        <f t="shared" si="59"/>
        <v>0</v>
      </c>
      <c r="N255" s="31">
        <f t="shared" si="60"/>
        <v>864458388</v>
      </c>
      <c r="O255" s="36">
        <f t="shared" si="61"/>
        <v>0.75343990810648132</v>
      </c>
      <c r="P255" s="31">
        <v>236407913</v>
      </c>
      <c r="Q255" s="31">
        <v>1029742393</v>
      </c>
      <c r="R255" s="31">
        <v>889295661</v>
      </c>
      <c r="S255" s="31">
        <v>726200250</v>
      </c>
      <c r="T255" s="36">
        <f t="shared" si="62"/>
        <v>0.81660158915359871</v>
      </c>
      <c r="U255" s="36">
        <f t="shared" si="63"/>
        <v>0.29758875710729704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61200440</v>
      </c>
      <c r="E256" s="31">
        <v>61200440</v>
      </c>
      <c r="F256" s="31">
        <v>33458248</v>
      </c>
      <c r="G256" s="36">
        <f t="shared" si="56"/>
        <v>0.54669946817375825</v>
      </c>
      <c r="H256" s="31">
        <v>35104443</v>
      </c>
      <c r="I256" s="36">
        <f t="shared" si="57"/>
        <v>0.57359788589755234</v>
      </c>
      <c r="J256" s="31">
        <v>34411283</v>
      </c>
      <c r="K256" s="36">
        <f t="shared" si="58"/>
        <v>0.56227182353590921</v>
      </c>
      <c r="L256" s="31">
        <v>0</v>
      </c>
      <c r="M256" s="36">
        <f t="shared" si="59"/>
        <v>0</v>
      </c>
      <c r="N256" s="31">
        <f t="shared" si="60"/>
        <v>102973974</v>
      </c>
      <c r="O256" s="36">
        <f t="shared" si="61"/>
        <v>1.6825691776072198</v>
      </c>
      <c r="P256" s="31">
        <v>33473371</v>
      </c>
      <c r="Q256" s="31">
        <v>74400119</v>
      </c>
      <c r="R256" s="31">
        <v>51336082</v>
      </c>
      <c r="S256" s="31">
        <v>97661932</v>
      </c>
      <c r="T256" s="36">
        <f t="shared" si="62"/>
        <v>1.9024033037815391</v>
      </c>
      <c r="U256" s="36">
        <f t="shared" si="63"/>
        <v>2.8019645825333894E-2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137724976</v>
      </c>
      <c r="E257" s="31">
        <v>174952636</v>
      </c>
      <c r="F257" s="31">
        <v>60443529</v>
      </c>
      <c r="G257" s="36">
        <f t="shared" si="56"/>
        <v>0.43887122550669388</v>
      </c>
      <c r="H257" s="31">
        <v>57723118</v>
      </c>
      <c r="I257" s="36">
        <f t="shared" si="57"/>
        <v>0.41911873704011393</v>
      </c>
      <c r="J257" s="31">
        <v>6197927</v>
      </c>
      <c r="K257" s="36">
        <f t="shared" si="58"/>
        <v>3.542631389675089E-2</v>
      </c>
      <c r="L257" s="31">
        <v>0</v>
      </c>
      <c r="M257" s="36">
        <f t="shared" si="59"/>
        <v>0</v>
      </c>
      <c r="N257" s="31">
        <f t="shared" si="60"/>
        <v>124364574</v>
      </c>
      <c r="O257" s="36">
        <f t="shared" si="61"/>
        <v>0.71084710035463539</v>
      </c>
      <c r="P257" s="31">
        <v>18063501</v>
      </c>
      <c r="Q257" s="31">
        <v>142940475</v>
      </c>
      <c r="R257" s="31">
        <v>140840475</v>
      </c>
      <c r="S257" s="31">
        <v>106959095</v>
      </c>
      <c r="T257" s="36">
        <f t="shared" si="62"/>
        <v>0.75943435294435069</v>
      </c>
      <c r="U257" s="36">
        <f t="shared" si="63"/>
        <v>-0.65688118820377062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1256120868</v>
      </c>
      <c r="E259" s="32">
        <f>SUM(E255:E258)</f>
        <v>1383501894</v>
      </c>
      <c r="F259" s="32">
        <f>SUM(F255:F258)</f>
        <v>360529040</v>
      </c>
      <c r="G259" s="37">
        <f t="shared" si="56"/>
        <v>0.28701779357748874</v>
      </c>
      <c r="H259" s="32">
        <f>SUM(H255:H258)</f>
        <v>383898436</v>
      </c>
      <c r="I259" s="37">
        <f t="shared" si="57"/>
        <v>0.30562221023462849</v>
      </c>
      <c r="J259" s="32">
        <f>SUM(J255:J258)</f>
        <v>347369460</v>
      </c>
      <c r="K259" s="37">
        <f t="shared" si="58"/>
        <v>0.25107985865901533</v>
      </c>
      <c r="L259" s="32">
        <f>SUM(L255:L258)</f>
        <v>0</v>
      </c>
      <c r="M259" s="37">
        <f t="shared" si="59"/>
        <v>0</v>
      </c>
      <c r="N259" s="32">
        <f t="shared" si="60"/>
        <v>1091796936</v>
      </c>
      <c r="O259" s="37">
        <f t="shared" si="61"/>
        <v>0.78915463776011285</v>
      </c>
      <c r="P259" s="32">
        <f>SUM(P255:P258)</f>
        <v>287944785</v>
      </c>
      <c r="Q259" s="32">
        <f>SUM(Q255:Q258)</f>
        <v>1247082987</v>
      </c>
      <c r="R259" s="32">
        <f>SUM(R255:R258)</f>
        <v>1081472218</v>
      </c>
      <c r="S259" s="32">
        <f>SUM(S255:S258)</f>
        <v>930821277</v>
      </c>
      <c r="T259" s="37">
        <f t="shared" si="62"/>
        <v>0.86069827916744501</v>
      </c>
      <c r="U259" s="37">
        <f t="shared" si="63"/>
        <v>0.20637524308696897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3835415863</v>
      </c>
      <c r="E260" s="32">
        <f>SUM(E234:E239,E241:E246,E248:E253,E255:E258)</f>
        <v>4009523139</v>
      </c>
      <c r="F260" s="32">
        <f>SUM(F234:F239,F241:F246,F248:F253,F255:F258)</f>
        <v>1051712176</v>
      </c>
      <c r="G260" s="37">
        <f t="shared" si="56"/>
        <v>0.27421072800626312</v>
      </c>
      <c r="H260" s="32">
        <f>SUM(H234:H239,H241:H246,H248:H253,H255:H258)</f>
        <v>1011817798</v>
      </c>
      <c r="I260" s="37">
        <f t="shared" si="57"/>
        <v>0.2638091498136978</v>
      </c>
      <c r="J260" s="32">
        <f>SUM(J234:J239,J241:J246,J248:J253,J255:J258)</f>
        <v>813500863</v>
      </c>
      <c r="K260" s="37">
        <f t="shared" si="58"/>
        <v>0.20289217315825048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2877030837</v>
      </c>
      <c r="O260" s="37">
        <f t="shared" si="61"/>
        <v>0.71754937863198098</v>
      </c>
      <c r="P260" s="32">
        <f>SUM(P234:P239,P241:P246,P248:P253,P255:P258)</f>
        <v>668770020</v>
      </c>
      <c r="Q260" s="32">
        <f>SUM(Q234:Q239,Q241:Q246,Q248:Q253,Q255:Q258)</f>
        <v>3569892816</v>
      </c>
      <c r="R260" s="32">
        <f>SUM(R234:R239,R241:R246,R248:R253,R255:R258)</f>
        <v>3393284537</v>
      </c>
      <c r="S260" s="32">
        <f>SUM(S234:S239,S241:S246,S248:S253,S255:S258)</f>
        <v>2410204442</v>
      </c>
      <c r="T260" s="37">
        <f t="shared" si="62"/>
        <v>0.71028657211601232</v>
      </c>
      <c r="U260" s="37">
        <f t="shared" si="63"/>
        <v>0.21641347349870732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40628785</v>
      </c>
      <c r="E263" s="31">
        <v>39400165</v>
      </c>
      <c r="F263" s="31">
        <v>7133154</v>
      </c>
      <c r="G263" s="36">
        <f t="shared" ref="G263:G299" si="64">IF(($D263     =0),0,($F263     /$D263     ))</f>
        <v>0.17556897160473786</v>
      </c>
      <c r="H263" s="31">
        <v>6941076</v>
      </c>
      <c r="I263" s="36">
        <f t="shared" ref="I263:I299" si="65">IF(($D263     =0),0,($H263     /$D263     ))</f>
        <v>0.17084133822854905</v>
      </c>
      <c r="J263" s="31">
        <v>8150829</v>
      </c>
      <c r="K263" s="36">
        <f t="shared" ref="K263:K299" si="66">IF(($E263     =0),0,($J263     /$E263     ))</f>
        <v>0.20687296614113165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22225059</v>
      </c>
      <c r="O263" s="36">
        <f t="shared" ref="O263:O299" si="69">IF(($E263     =0),0,($N263     /$E263     ))</f>
        <v>0.56408542959147501</v>
      </c>
      <c r="P263" s="31">
        <v>4290201</v>
      </c>
      <c r="Q263" s="31">
        <v>33873762</v>
      </c>
      <c r="R263" s="31">
        <v>33873762</v>
      </c>
      <c r="S263" s="31">
        <v>15829333</v>
      </c>
      <c r="T263" s="36">
        <f t="shared" ref="T263:T299" si="70">IF(($R263     =0),0,($S263     /$R263     ))</f>
        <v>0.46730366116405964</v>
      </c>
      <c r="U263" s="36">
        <f t="shared" ref="U263:U299" si="71">IF(($P263     =0),0,(($J263     /$P263     )-1))</f>
        <v>0.89987112491932186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103646227</v>
      </c>
      <c r="E264" s="31">
        <v>102322499</v>
      </c>
      <c r="F264" s="31">
        <v>33434446</v>
      </c>
      <c r="G264" s="36">
        <f t="shared" si="64"/>
        <v>0.32258237436853343</v>
      </c>
      <c r="H264" s="31">
        <v>30099894</v>
      </c>
      <c r="I264" s="36">
        <f t="shared" si="65"/>
        <v>0.29040993455555308</v>
      </c>
      <c r="J264" s="31">
        <v>23075117</v>
      </c>
      <c r="K264" s="36">
        <f t="shared" si="66"/>
        <v>0.22551361846625737</v>
      </c>
      <c r="L264" s="31">
        <v>0</v>
      </c>
      <c r="M264" s="36">
        <f t="shared" si="67"/>
        <v>0</v>
      </c>
      <c r="N264" s="31">
        <f t="shared" si="68"/>
        <v>86609457</v>
      </c>
      <c r="O264" s="36">
        <f t="shared" si="69"/>
        <v>0.84643610004091085</v>
      </c>
      <c r="P264" s="31">
        <v>25874641</v>
      </c>
      <c r="Q264" s="31">
        <v>96196511</v>
      </c>
      <c r="R264" s="31">
        <v>98196511</v>
      </c>
      <c r="S264" s="31">
        <v>88979056</v>
      </c>
      <c r="T264" s="36">
        <f t="shared" si="70"/>
        <v>0.90613256106421136</v>
      </c>
      <c r="U264" s="36">
        <f t="shared" si="71"/>
        <v>-0.10819566540072967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76504199</v>
      </c>
      <c r="E265" s="31">
        <v>77658860</v>
      </c>
      <c r="F265" s="31">
        <v>16997391</v>
      </c>
      <c r="G265" s="36">
        <f t="shared" si="64"/>
        <v>0.22217592265752628</v>
      </c>
      <c r="H265" s="31">
        <v>20246189</v>
      </c>
      <c r="I265" s="36">
        <f t="shared" si="65"/>
        <v>0.26464153947942126</v>
      </c>
      <c r="J265" s="31">
        <v>12413471</v>
      </c>
      <c r="K265" s="36">
        <f t="shared" si="66"/>
        <v>0.15984616565321716</v>
      </c>
      <c r="L265" s="31">
        <v>0</v>
      </c>
      <c r="M265" s="36">
        <f t="shared" si="67"/>
        <v>0</v>
      </c>
      <c r="N265" s="31">
        <f t="shared" si="68"/>
        <v>49657051</v>
      </c>
      <c r="O265" s="36">
        <f t="shared" si="69"/>
        <v>0.63942544353599839</v>
      </c>
      <c r="P265" s="31">
        <v>13720999</v>
      </c>
      <c r="Q265" s="31">
        <v>72612970</v>
      </c>
      <c r="R265" s="31">
        <v>72612970</v>
      </c>
      <c r="S265" s="31">
        <v>44462816</v>
      </c>
      <c r="T265" s="36">
        <f t="shared" si="70"/>
        <v>0.61232608995335136</v>
      </c>
      <c r="U265" s="36">
        <f t="shared" si="71"/>
        <v>-9.5293935959036236E-2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220779211</v>
      </c>
      <c r="E267" s="32">
        <f>SUM(E263:E266)</f>
        <v>219381524</v>
      </c>
      <c r="F267" s="32">
        <f>SUM(F263:F266)</f>
        <v>57564991</v>
      </c>
      <c r="G267" s="37">
        <f t="shared" si="64"/>
        <v>0.26073555901963974</v>
      </c>
      <c r="H267" s="32">
        <f>SUM(H263:H266)</f>
        <v>57287159</v>
      </c>
      <c r="I267" s="37">
        <f t="shared" si="65"/>
        <v>0.25947714343448758</v>
      </c>
      <c r="J267" s="32">
        <f>SUM(J263:J266)</f>
        <v>43639417</v>
      </c>
      <c r="K267" s="37">
        <f t="shared" si="66"/>
        <v>0.19892020168480551</v>
      </c>
      <c r="L267" s="32">
        <f>SUM(L263:L266)</f>
        <v>0</v>
      </c>
      <c r="M267" s="37">
        <f t="shared" si="67"/>
        <v>0</v>
      </c>
      <c r="N267" s="32">
        <f t="shared" si="68"/>
        <v>158491567</v>
      </c>
      <c r="O267" s="37">
        <f t="shared" si="69"/>
        <v>0.7224471966016609</v>
      </c>
      <c r="P267" s="32">
        <f>SUM(P263:P266)</f>
        <v>43885841</v>
      </c>
      <c r="Q267" s="32">
        <f>SUM(Q263:Q266)</f>
        <v>202683243</v>
      </c>
      <c r="R267" s="32">
        <f>SUM(R263:R266)</f>
        <v>204683243</v>
      </c>
      <c r="S267" s="32">
        <f>SUM(S263:S266)</f>
        <v>149271205</v>
      </c>
      <c r="T267" s="37">
        <f t="shared" si="70"/>
        <v>0.72927906951327715</v>
      </c>
      <c r="U267" s="37">
        <f t="shared" si="71"/>
        <v>-5.6151139954228046E-3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11749834</v>
      </c>
      <c r="E268" s="31">
        <v>12483778</v>
      </c>
      <c r="F268" s="31">
        <v>1995931</v>
      </c>
      <c r="G268" s="36">
        <f t="shared" si="64"/>
        <v>0.16986886793464487</v>
      </c>
      <c r="H268" s="31">
        <v>1861540</v>
      </c>
      <c r="I268" s="36">
        <f t="shared" si="65"/>
        <v>0.15843117443191113</v>
      </c>
      <c r="J268" s="31">
        <v>1916779</v>
      </c>
      <c r="K268" s="36">
        <f t="shared" si="66"/>
        <v>0.15354158012101785</v>
      </c>
      <c r="L268" s="31">
        <v>0</v>
      </c>
      <c r="M268" s="36">
        <f t="shared" si="67"/>
        <v>0</v>
      </c>
      <c r="N268" s="31">
        <f t="shared" si="68"/>
        <v>5774250</v>
      </c>
      <c r="O268" s="36">
        <f t="shared" si="69"/>
        <v>0.46254026625593631</v>
      </c>
      <c r="P268" s="31">
        <v>1639504</v>
      </c>
      <c r="Q268" s="31">
        <v>12016069</v>
      </c>
      <c r="R268" s="31">
        <v>11598785</v>
      </c>
      <c r="S268" s="31">
        <v>3273047</v>
      </c>
      <c r="T268" s="36">
        <f t="shared" si="70"/>
        <v>0.28218878098007677</v>
      </c>
      <c r="U268" s="36">
        <f t="shared" si="71"/>
        <v>0.16912127082337092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74743354</v>
      </c>
      <c r="E269" s="31">
        <v>74746351</v>
      </c>
      <c r="F269" s="31">
        <v>9076043</v>
      </c>
      <c r="G269" s="36">
        <f t="shared" si="64"/>
        <v>0.12142943170572731</v>
      </c>
      <c r="H269" s="31">
        <v>12531683</v>
      </c>
      <c r="I269" s="36">
        <f t="shared" si="65"/>
        <v>0.16766283996300194</v>
      </c>
      <c r="J269" s="31">
        <v>18612803</v>
      </c>
      <c r="K269" s="36">
        <f t="shared" si="66"/>
        <v>0.24901286485543622</v>
      </c>
      <c r="L269" s="31">
        <v>0</v>
      </c>
      <c r="M269" s="36">
        <f t="shared" si="67"/>
        <v>0</v>
      </c>
      <c r="N269" s="31">
        <f t="shared" si="68"/>
        <v>40220529</v>
      </c>
      <c r="O269" s="36">
        <f t="shared" si="69"/>
        <v>0.53809354519526975</v>
      </c>
      <c r="P269" s="31">
        <v>16864979</v>
      </c>
      <c r="Q269" s="31">
        <v>57162542</v>
      </c>
      <c r="R269" s="31">
        <v>71028492</v>
      </c>
      <c r="S269" s="31">
        <v>37921262</v>
      </c>
      <c r="T269" s="36">
        <f t="shared" si="70"/>
        <v>0.53388803467768964</v>
      </c>
      <c r="U269" s="36">
        <f t="shared" si="71"/>
        <v>0.10363629862806234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5100112</v>
      </c>
      <c r="E270" s="31">
        <v>5109509</v>
      </c>
      <c r="F270" s="31">
        <v>1077807</v>
      </c>
      <c r="G270" s="36">
        <f t="shared" si="64"/>
        <v>0.2113300649083785</v>
      </c>
      <c r="H270" s="31">
        <v>907313</v>
      </c>
      <c r="I270" s="36">
        <f t="shared" si="65"/>
        <v>0.17790060296715052</v>
      </c>
      <c r="J270" s="31">
        <v>605842</v>
      </c>
      <c r="K270" s="36">
        <f t="shared" si="66"/>
        <v>0.11857147134881257</v>
      </c>
      <c r="L270" s="31">
        <v>0</v>
      </c>
      <c r="M270" s="36">
        <f t="shared" si="67"/>
        <v>0</v>
      </c>
      <c r="N270" s="31">
        <f t="shared" si="68"/>
        <v>2590962</v>
      </c>
      <c r="O270" s="36">
        <f t="shared" si="69"/>
        <v>0.50708629733307053</v>
      </c>
      <c r="P270" s="31">
        <v>2112144</v>
      </c>
      <c r="Q270" s="31">
        <v>4978491</v>
      </c>
      <c r="R270" s="31">
        <v>4978491</v>
      </c>
      <c r="S270" s="31">
        <v>4543889</v>
      </c>
      <c r="T270" s="36">
        <f t="shared" si="70"/>
        <v>0.9127040703699173</v>
      </c>
      <c r="U270" s="36">
        <f t="shared" si="71"/>
        <v>-0.71316254952313862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15860106</v>
      </c>
      <c r="E271" s="31">
        <v>15860106</v>
      </c>
      <c r="F271" s="31">
        <v>3177853</v>
      </c>
      <c r="G271" s="36">
        <f t="shared" si="64"/>
        <v>0.20036770246050059</v>
      </c>
      <c r="H271" s="31">
        <v>2780870</v>
      </c>
      <c r="I271" s="36">
        <f t="shared" si="65"/>
        <v>0.17533741577767514</v>
      </c>
      <c r="J271" s="31">
        <v>6640612</v>
      </c>
      <c r="K271" s="36">
        <f t="shared" si="66"/>
        <v>0.4186990931838665</v>
      </c>
      <c r="L271" s="31">
        <v>0</v>
      </c>
      <c r="M271" s="36">
        <f t="shared" si="67"/>
        <v>0</v>
      </c>
      <c r="N271" s="31">
        <f t="shared" si="68"/>
        <v>12599335</v>
      </c>
      <c r="O271" s="36">
        <f t="shared" si="69"/>
        <v>0.79440421142204221</v>
      </c>
      <c r="P271" s="31">
        <v>2661227</v>
      </c>
      <c r="Q271" s="31">
        <v>15114839</v>
      </c>
      <c r="R271" s="31">
        <v>15114839</v>
      </c>
      <c r="S271" s="31">
        <v>8008960</v>
      </c>
      <c r="T271" s="36">
        <f t="shared" si="70"/>
        <v>0.5298739867490484</v>
      </c>
      <c r="U271" s="36">
        <f t="shared" si="71"/>
        <v>1.495319640150953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11558978</v>
      </c>
      <c r="E272" s="31">
        <v>11558978</v>
      </c>
      <c r="F272" s="31">
        <v>1363558</v>
      </c>
      <c r="G272" s="36">
        <f t="shared" si="64"/>
        <v>0.11796527340046845</v>
      </c>
      <c r="H272" s="31">
        <v>1401661</v>
      </c>
      <c r="I272" s="36">
        <f t="shared" si="65"/>
        <v>0.12126167209592405</v>
      </c>
      <c r="J272" s="31">
        <v>1535959</v>
      </c>
      <c r="K272" s="36">
        <f t="shared" si="66"/>
        <v>0.13288017331636068</v>
      </c>
      <c r="L272" s="31">
        <v>0</v>
      </c>
      <c r="M272" s="36">
        <f t="shared" si="67"/>
        <v>0</v>
      </c>
      <c r="N272" s="31">
        <f t="shared" si="68"/>
        <v>4301178</v>
      </c>
      <c r="O272" s="36">
        <f t="shared" si="69"/>
        <v>0.37210711881275316</v>
      </c>
      <c r="P272" s="31">
        <v>7287420</v>
      </c>
      <c r="Q272" s="31">
        <v>11860946</v>
      </c>
      <c r="R272" s="31">
        <v>11443847</v>
      </c>
      <c r="S272" s="31">
        <v>9390740</v>
      </c>
      <c r="T272" s="36">
        <f t="shared" si="70"/>
        <v>0.82059293522536614</v>
      </c>
      <c r="U272" s="36">
        <f t="shared" si="71"/>
        <v>-0.78923144267792988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20657362</v>
      </c>
      <c r="E273" s="31">
        <v>21057362</v>
      </c>
      <c r="F273" s="31">
        <v>2532633</v>
      </c>
      <c r="G273" s="36">
        <f t="shared" si="64"/>
        <v>0.1226019566293121</v>
      </c>
      <c r="H273" s="31">
        <v>5074426</v>
      </c>
      <c r="I273" s="36">
        <f t="shared" si="65"/>
        <v>0.24564733870665575</v>
      </c>
      <c r="J273" s="31">
        <v>8346618</v>
      </c>
      <c r="K273" s="36">
        <f t="shared" si="66"/>
        <v>0.39637529145388678</v>
      </c>
      <c r="L273" s="31">
        <v>0</v>
      </c>
      <c r="M273" s="36">
        <f t="shared" si="67"/>
        <v>0</v>
      </c>
      <c r="N273" s="31">
        <f t="shared" si="68"/>
        <v>15953677</v>
      </c>
      <c r="O273" s="36">
        <f t="shared" si="69"/>
        <v>0.75762942195703331</v>
      </c>
      <c r="P273" s="31">
        <v>2903335</v>
      </c>
      <c r="Q273" s="31">
        <v>18479312</v>
      </c>
      <c r="R273" s="31">
        <v>18479312</v>
      </c>
      <c r="S273" s="31">
        <v>10580356</v>
      </c>
      <c r="T273" s="36">
        <f t="shared" si="70"/>
        <v>0.57255140234658086</v>
      </c>
      <c r="U273" s="36">
        <f t="shared" si="71"/>
        <v>1.8748380741457669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139669746</v>
      </c>
      <c r="E275" s="32">
        <f>SUM(E268:E274)</f>
        <v>140816084</v>
      </c>
      <c r="F275" s="32">
        <f>SUM(F268:F274)</f>
        <v>19223825</v>
      </c>
      <c r="G275" s="37">
        <f t="shared" si="64"/>
        <v>0.13763771719037851</v>
      </c>
      <c r="H275" s="32">
        <f>SUM(H268:H274)</f>
        <v>24557493</v>
      </c>
      <c r="I275" s="37">
        <f t="shared" si="65"/>
        <v>0.17582542893720163</v>
      </c>
      <c r="J275" s="32">
        <f>SUM(J268:J274)</f>
        <v>37658613</v>
      </c>
      <c r="K275" s="37">
        <f t="shared" si="66"/>
        <v>0.26743119060177811</v>
      </c>
      <c r="L275" s="32">
        <f>SUM(L268:L274)</f>
        <v>0</v>
      </c>
      <c r="M275" s="37">
        <f t="shared" si="67"/>
        <v>0</v>
      </c>
      <c r="N275" s="32">
        <f t="shared" si="68"/>
        <v>81439931</v>
      </c>
      <c r="O275" s="37">
        <f t="shared" si="69"/>
        <v>0.57834253507575173</v>
      </c>
      <c r="P275" s="32">
        <f>SUM(P268:P274)</f>
        <v>33468609</v>
      </c>
      <c r="Q275" s="32">
        <f>SUM(Q268:Q274)</f>
        <v>119612199</v>
      </c>
      <c r="R275" s="32">
        <f>SUM(R268:R274)</f>
        <v>132643766</v>
      </c>
      <c r="S275" s="32">
        <f>SUM(S268:S274)</f>
        <v>73718254</v>
      </c>
      <c r="T275" s="37">
        <f t="shared" si="70"/>
        <v>0.55576116558693001</v>
      </c>
      <c r="U275" s="37">
        <f t="shared" si="71"/>
        <v>0.12519205683152235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2949503</v>
      </c>
      <c r="Q276" s="31">
        <v>12434903</v>
      </c>
      <c r="R276" s="31">
        <v>17040121</v>
      </c>
      <c r="S276" s="31">
        <v>5885446</v>
      </c>
      <c r="T276" s="36">
        <f t="shared" si="70"/>
        <v>0.34538757089811745</v>
      </c>
      <c r="U276" s="36">
        <f t="shared" si="71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23319448</v>
      </c>
      <c r="E277" s="31">
        <v>23319448</v>
      </c>
      <c r="F277" s="31">
        <v>4534434</v>
      </c>
      <c r="G277" s="36">
        <f t="shared" si="64"/>
        <v>0.19444859929789077</v>
      </c>
      <c r="H277" s="31">
        <v>4797729</v>
      </c>
      <c r="I277" s="36">
        <f t="shared" si="65"/>
        <v>0.20573938971454211</v>
      </c>
      <c r="J277" s="31">
        <v>5390220</v>
      </c>
      <c r="K277" s="36">
        <f t="shared" si="66"/>
        <v>0.2311469808376253</v>
      </c>
      <c r="L277" s="31">
        <v>0</v>
      </c>
      <c r="M277" s="36">
        <f t="shared" si="67"/>
        <v>0</v>
      </c>
      <c r="N277" s="31">
        <f t="shared" si="68"/>
        <v>14722383</v>
      </c>
      <c r="O277" s="36">
        <f t="shared" si="69"/>
        <v>0.63133496985005821</v>
      </c>
      <c r="P277" s="31">
        <v>5130891</v>
      </c>
      <c r="Q277" s="31">
        <v>27375400</v>
      </c>
      <c r="R277" s="31">
        <v>21322850</v>
      </c>
      <c r="S277" s="31">
        <v>14251854</v>
      </c>
      <c r="T277" s="36">
        <f t="shared" si="70"/>
        <v>0.66838410437629114</v>
      </c>
      <c r="U277" s="36">
        <f t="shared" si="71"/>
        <v>5.054268352221869E-2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40129069</v>
      </c>
      <c r="F278" s="31">
        <v>0</v>
      </c>
      <c r="G278" s="36">
        <f t="shared" si="64"/>
        <v>0</v>
      </c>
      <c r="H278" s="31">
        <v>717197</v>
      </c>
      <c r="I278" s="36">
        <f t="shared" si="65"/>
        <v>0</v>
      </c>
      <c r="J278" s="31">
        <v>4474426</v>
      </c>
      <c r="K278" s="36">
        <f t="shared" si="66"/>
        <v>0.11150086736375568</v>
      </c>
      <c r="L278" s="31">
        <v>0</v>
      </c>
      <c r="M278" s="36">
        <f t="shared" si="67"/>
        <v>0</v>
      </c>
      <c r="N278" s="31">
        <f t="shared" si="68"/>
        <v>5191623</v>
      </c>
      <c r="O278" s="36">
        <f t="shared" si="69"/>
        <v>0.1293731235080485</v>
      </c>
      <c r="P278" s="31">
        <v>4320915</v>
      </c>
      <c r="Q278" s="31">
        <v>38903485</v>
      </c>
      <c r="R278" s="31">
        <v>38903485</v>
      </c>
      <c r="S278" s="31">
        <v>-189485144</v>
      </c>
      <c r="T278" s="36">
        <f t="shared" si="70"/>
        <v>-4.8706470384337033</v>
      </c>
      <c r="U278" s="36">
        <f t="shared" si="71"/>
        <v>3.5527428796909843E-2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5477381</v>
      </c>
      <c r="E279" s="31">
        <v>5632649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438718</v>
      </c>
      <c r="K279" s="36">
        <f t="shared" si="66"/>
        <v>7.7888396738373014E-2</v>
      </c>
      <c r="L279" s="31">
        <v>0</v>
      </c>
      <c r="M279" s="36">
        <f t="shared" si="67"/>
        <v>0</v>
      </c>
      <c r="N279" s="31">
        <f t="shared" si="68"/>
        <v>438718</v>
      </c>
      <c r="O279" s="36">
        <f t="shared" si="69"/>
        <v>7.7888396738373014E-2</v>
      </c>
      <c r="P279" s="31">
        <v>511198</v>
      </c>
      <c r="Q279" s="31">
        <v>4942984</v>
      </c>
      <c r="R279" s="31">
        <v>4942984</v>
      </c>
      <c r="S279" s="31">
        <v>1276941</v>
      </c>
      <c r="T279" s="36">
        <f t="shared" si="70"/>
        <v>0.25833403466408145</v>
      </c>
      <c r="U279" s="36">
        <f t="shared" si="71"/>
        <v>-0.14178459227148776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14351573</v>
      </c>
      <c r="E280" s="31">
        <v>12200000</v>
      </c>
      <c r="F280" s="31">
        <v>3314001</v>
      </c>
      <c r="G280" s="36">
        <f t="shared" si="64"/>
        <v>0.23091552403349794</v>
      </c>
      <c r="H280" s="31">
        <v>923456</v>
      </c>
      <c r="I280" s="36">
        <f t="shared" si="65"/>
        <v>6.4345281175798644E-2</v>
      </c>
      <c r="J280" s="31">
        <v>2262402</v>
      </c>
      <c r="K280" s="36">
        <f t="shared" si="66"/>
        <v>0.1854427868852459</v>
      </c>
      <c r="L280" s="31">
        <v>0</v>
      </c>
      <c r="M280" s="36">
        <f t="shared" si="67"/>
        <v>0</v>
      </c>
      <c r="N280" s="31">
        <f t="shared" si="68"/>
        <v>6499859</v>
      </c>
      <c r="O280" s="36">
        <f t="shared" si="69"/>
        <v>0.53277532786885251</v>
      </c>
      <c r="P280" s="31">
        <v>-471846</v>
      </c>
      <c r="Q280" s="31">
        <v>5288237</v>
      </c>
      <c r="R280" s="31">
        <v>6226677</v>
      </c>
      <c r="S280" s="31">
        <v>2601802</v>
      </c>
      <c r="T280" s="36">
        <f t="shared" si="70"/>
        <v>0.41784759350774098</v>
      </c>
      <c r="U280" s="36">
        <f t="shared" si="71"/>
        <v>-5.7947889777596924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2712924</v>
      </c>
      <c r="E281" s="31">
        <v>3246420</v>
      </c>
      <c r="F281" s="31">
        <v>668945</v>
      </c>
      <c r="G281" s="36">
        <f t="shared" si="64"/>
        <v>0.24657712490287231</v>
      </c>
      <c r="H281" s="31">
        <v>687001</v>
      </c>
      <c r="I281" s="36">
        <f t="shared" si="65"/>
        <v>0.25323267441328989</v>
      </c>
      <c r="J281" s="31">
        <v>709978</v>
      </c>
      <c r="K281" s="36">
        <f t="shared" si="66"/>
        <v>0.2186956709236636</v>
      </c>
      <c r="L281" s="31">
        <v>0</v>
      </c>
      <c r="M281" s="36">
        <f t="shared" si="67"/>
        <v>0</v>
      </c>
      <c r="N281" s="31">
        <f t="shared" si="68"/>
        <v>2065924</v>
      </c>
      <c r="O281" s="36">
        <f t="shared" si="69"/>
        <v>0.63636990900746049</v>
      </c>
      <c r="P281" s="31">
        <v>638427</v>
      </c>
      <c r="Q281" s="31">
        <v>415820</v>
      </c>
      <c r="R281" s="31">
        <v>2552388</v>
      </c>
      <c r="S281" s="31">
        <v>1464961</v>
      </c>
      <c r="T281" s="36">
        <f t="shared" si="70"/>
        <v>0.57395701593958282</v>
      </c>
      <c r="U281" s="36">
        <f t="shared" si="71"/>
        <v>0.11207389411788671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32095334</v>
      </c>
      <c r="E282" s="31">
        <v>31838172</v>
      </c>
      <c r="F282" s="31">
        <v>6575168</v>
      </c>
      <c r="G282" s="36">
        <f t="shared" si="64"/>
        <v>0.20486367270706701</v>
      </c>
      <c r="H282" s="31">
        <v>6786193</v>
      </c>
      <c r="I282" s="36">
        <f t="shared" si="65"/>
        <v>0.21143861596828997</v>
      </c>
      <c r="J282" s="31">
        <v>7321680</v>
      </c>
      <c r="K282" s="36">
        <f t="shared" si="66"/>
        <v>0.22996546409762469</v>
      </c>
      <c r="L282" s="31">
        <v>0</v>
      </c>
      <c r="M282" s="36">
        <f t="shared" si="67"/>
        <v>0</v>
      </c>
      <c r="N282" s="31">
        <f t="shared" si="68"/>
        <v>20683041</v>
      </c>
      <c r="O282" s="36">
        <f t="shared" si="69"/>
        <v>0.64963029284470231</v>
      </c>
      <c r="P282" s="31">
        <v>2600024</v>
      </c>
      <c r="Q282" s="31">
        <v>21349591</v>
      </c>
      <c r="R282" s="31">
        <v>21349591</v>
      </c>
      <c r="S282" s="31">
        <v>9338707</v>
      </c>
      <c r="T282" s="36">
        <f t="shared" si="70"/>
        <v>0.43741854352151288</v>
      </c>
      <c r="U282" s="36">
        <f t="shared" si="71"/>
        <v>1.8160047753405353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46928185</v>
      </c>
      <c r="E283" s="31">
        <v>48065991</v>
      </c>
      <c r="F283" s="31">
        <v>6535902</v>
      </c>
      <c r="G283" s="36">
        <f t="shared" si="64"/>
        <v>0.13927455323490565</v>
      </c>
      <c r="H283" s="31">
        <v>9870776</v>
      </c>
      <c r="I283" s="36">
        <f t="shared" si="65"/>
        <v>0.21033790247800976</v>
      </c>
      <c r="J283" s="31">
        <v>5752786</v>
      </c>
      <c r="K283" s="36">
        <f t="shared" si="66"/>
        <v>0.11968516367424943</v>
      </c>
      <c r="L283" s="31">
        <v>0</v>
      </c>
      <c r="M283" s="36">
        <f t="shared" si="67"/>
        <v>0</v>
      </c>
      <c r="N283" s="31">
        <f t="shared" si="68"/>
        <v>22159464</v>
      </c>
      <c r="O283" s="36">
        <f t="shared" si="69"/>
        <v>0.461021681629325</v>
      </c>
      <c r="P283" s="31">
        <v>7518500</v>
      </c>
      <c r="Q283" s="31">
        <v>45373210</v>
      </c>
      <c r="R283" s="31">
        <v>44573210</v>
      </c>
      <c r="S283" s="31">
        <v>19981142</v>
      </c>
      <c r="T283" s="36">
        <f t="shared" si="70"/>
        <v>0.44827693585451889</v>
      </c>
      <c r="U283" s="36">
        <f t="shared" si="71"/>
        <v>-0.23484923854492257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124884845</v>
      </c>
      <c r="E285" s="32">
        <f>SUM(E276:E284)</f>
        <v>164431749</v>
      </c>
      <c r="F285" s="32">
        <f>SUM(F276:F284)</f>
        <v>21628450</v>
      </c>
      <c r="G285" s="37">
        <f t="shared" si="64"/>
        <v>0.17318714692723525</v>
      </c>
      <c r="H285" s="32">
        <f>SUM(H276:H284)</f>
        <v>23782352</v>
      </c>
      <c r="I285" s="37">
        <f t="shared" si="65"/>
        <v>0.19043425164999003</v>
      </c>
      <c r="J285" s="32">
        <f>SUM(J276:J284)</f>
        <v>26350210</v>
      </c>
      <c r="K285" s="37">
        <f t="shared" si="66"/>
        <v>0.16025013514877837</v>
      </c>
      <c r="L285" s="32">
        <f>SUM(L276:L284)</f>
        <v>0</v>
      </c>
      <c r="M285" s="37">
        <f t="shared" si="67"/>
        <v>0</v>
      </c>
      <c r="N285" s="32">
        <f t="shared" si="68"/>
        <v>71761012</v>
      </c>
      <c r="O285" s="37">
        <f t="shared" si="69"/>
        <v>0.43641822480401882</v>
      </c>
      <c r="P285" s="32">
        <f>SUM(P276:P284)</f>
        <v>23197612</v>
      </c>
      <c r="Q285" s="32">
        <f>SUM(Q276:Q284)</f>
        <v>156083630</v>
      </c>
      <c r="R285" s="32">
        <f>SUM(R276:R284)</f>
        <v>156911306</v>
      </c>
      <c r="S285" s="32">
        <f>SUM(S276:S284)</f>
        <v>-134684291</v>
      </c>
      <c r="T285" s="37">
        <f t="shared" si="70"/>
        <v>-0.85834663182269355</v>
      </c>
      <c r="U285" s="37">
        <f t="shared" si="71"/>
        <v>0.1359018333438804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31800499</v>
      </c>
      <c r="E286" s="31">
        <v>31800499</v>
      </c>
      <c r="F286" s="31">
        <v>4942351</v>
      </c>
      <c r="G286" s="36">
        <f t="shared" si="64"/>
        <v>0.15541740398476137</v>
      </c>
      <c r="H286" s="31">
        <v>5743467</v>
      </c>
      <c r="I286" s="36">
        <f t="shared" si="65"/>
        <v>0.18060933572143004</v>
      </c>
      <c r="J286" s="31">
        <v>5312042</v>
      </c>
      <c r="K286" s="36">
        <f t="shared" si="66"/>
        <v>0.16704272470692991</v>
      </c>
      <c r="L286" s="31">
        <v>0</v>
      </c>
      <c r="M286" s="36">
        <f t="shared" si="67"/>
        <v>0</v>
      </c>
      <c r="N286" s="31">
        <f t="shared" si="68"/>
        <v>15997860</v>
      </c>
      <c r="O286" s="36">
        <f t="shared" si="69"/>
        <v>0.50306946441312128</v>
      </c>
      <c r="P286" s="31">
        <v>5702462</v>
      </c>
      <c r="Q286" s="31">
        <v>30880638</v>
      </c>
      <c r="R286" s="31">
        <v>30880638</v>
      </c>
      <c r="S286" s="31">
        <v>12285517</v>
      </c>
      <c r="T286" s="36">
        <f t="shared" si="70"/>
        <v>0.39783883351114702</v>
      </c>
      <c r="U286" s="36">
        <f t="shared" si="71"/>
        <v>-6.8465164695529768E-2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9426622</v>
      </c>
      <c r="E287" s="31">
        <v>9436622</v>
      </c>
      <c r="F287" s="31">
        <v>1273627</v>
      </c>
      <c r="G287" s="36">
        <f t="shared" si="64"/>
        <v>0.13510958644570664</v>
      </c>
      <c r="H287" s="31">
        <v>1806652</v>
      </c>
      <c r="I287" s="36">
        <f t="shared" si="65"/>
        <v>0.19165423202500323</v>
      </c>
      <c r="J287" s="31">
        <v>1936050</v>
      </c>
      <c r="K287" s="36">
        <f t="shared" si="66"/>
        <v>0.20516345785599974</v>
      </c>
      <c r="L287" s="31">
        <v>0</v>
      </c>
      <c r="M287" s="36">
        <f t="shared" si="67"/>
        <v>0</v>
      </c>
      <c r="N287" s="31">
        <f t="shared" si="68"/>
        <v>5016329</v>
      </c>
      <c r="O287" s="36">
        <f t="shared" si="69"/>
        <v>0.53158100430429445</v>
      </c>
      <c r="P287" s="31">
        <v>1857266</v>
      </c>
      <c r="Q287" s="31">
        <v>9115430</v>
      </c>
      <c r="R287" s="31">
        <v>10548137</v>
      </c>
      <c r="S287" s="31">
        <v>4740979</v>
      </c>
      <c r="T287" s="36">
        <f t="shared" si="70"/>
        <v>0.44946126505562073</v>
      </c>
      <c r="U287" s="36">
        <f t="shared" si="71"/>
        <v>4.2419341117535092E-2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13555046</v>
      </c>
      <c r="E288" s="31">
        <v>13555046</v>
      </c>
      <c r="F288" s="31">
        <v>1382828</v>
      </c>
      <c r="G288" s="36">
        <f t="shared" si="64"/>
        <v>0.10201573642760046</v>
      </c>
      <c r="H288" s="31">
        <v>1389372</v>
      </c>
      <c r="I288" s="36">
        <f t="shared" si="65"/>
        <v>0.10249850867344899</v>
      </c>
      <c r="J288" s="31">
        <v>1702835</v>
      </c>
      <c r="K288" s="36">
        <f t="shared" si="66"/>
        <v>0.12562369762522385</v>
      </c>
      <c r="L288" s="31">
        <v>0</v>
      </c>
      <c r="M288" s="36">
        <f t="shared" si="67"/>
        <v>0</v>
      </c>
      <c r="N288" s="31">
        <f t="shared" si="68"/>
        <v>4475035</v>
      </c>
      <c r="O288" s="36">
        <f t="shared" si="69"/>
        <v>0.33013794272627328</v>
      </c>
      <c r="P288" s="31">
        <v>1649641</v>
      </c>
      <c r="Q288" s="31">
        <v>17795956</v>
      </c>
      <c r="R288" s="31">
        <v>17795956</v>
      </c>
      <c r="S288" s="31">
        <v>4778375</v>
      </c>
      <c r="T288" s="36">
        <f t="shared" si="70"/>
        <v>0.26850903654740438</v>
      </c>
      <c r="U288" s="36">
        <f t="shared" si="71"/>
        <v>3.2245803783974791E-2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12036373</v>
      </c>
      <c r="E289" s="31">
        <v>12036373</v>
      </c>
      <c r="F289" s="31">
        <v>1887029</v>
      </c>
      <c r="G289" s="36">
        <f t="shared" si="64"/>
        <v>0.15677721187271282</v>
      </c>
      <c r="H289" s="31">
        <v>2741378</v>
      </c>
      <c r="I289" s="36">
        <f t="shared" si="65"/>
        <v>0.2277578137533624</v>
      </c>
      <c r="J289" s="31">
        <v>2520284</v>
      </c>
      <c r="K289" s="36">
        <f t="shared" si="66"/>
        <v>0.20938899118530141</v>
      </c>
      <c r="L289" s="31">
        <v>0</v>
      </c>
      <c r="M289" s="36">
        <f t="shared" si="67"/>
        <v>0</v>
      </c>
      <c r="N289" s="31">
        <f t="shared" si="68"/>
        <v>7148691</v>
      </c>
      <c r="O289" s="36">
        <f t="shared" si="69"/>
        <v>0.59392401681137663</v>
      </c>
      <c r="P289" s="31">
        <v>2434496</v>
      </c>
      <c r="Q289" s="31">
        <v>14518062</v>
      </c>
      <c r="R289" s="31">
        <v>11518062</v>
      </c>
      <c r="S289" s="31">
        <v>4744103</v>
      </c>
      <c r="T289" s="36">
        <f t="shared" si="70"/>
        <v>0.41188378739409459</v>
      </c>
      <c r="U289" s="36">
        <f t="shared" si="71"/>
        <v>3.5238505218328608E-2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85780074</v>
      </c>
      <c r="E290" s="31">
        <v>85780074</v>
      </c>
      <c r="F290" s="31">
        <v>19562800</v>
      </c>
      <c r="G290" s="36">
        <f t="shared" si="64"/>
        <v>0.22805762559729198</v>
      </c>
      <c r="H290" s="31">
        <v>19008713</v>
      </c>
      <c r="I290" s="36">
        <f t="shared" si="65"/>
        <v>0.2215982350399931</v>
      </c>
      <c r="J290" s="31">
        <v>34641088</v>
      </c>
      <c r="K290" s="36">
        <f t="shared" si="66"/>
        <v>0.40383607036757746</v>
      </c>
      <c r="L290" s="31">
        <v>0</v>
      </c>
      <c r="M290" s="36">
        <f t="shared" si="67"/>
        <v>0</v>
      </c>
      <c r="N290" s="31">
        <f t="shared" si="68"/>
        <v>73212601</v>
      </c>
      <c r="O290" s="36">
        <f t="shared" si="69"/>
        <v>0.85349193100486254</v>
      </c>
      <c r="P290" s="31">
        <v>23176801</v>
      </c>
      <c r="Q290" s="31">
        <v>84927434</v>
      </c>
      <c r="R290" s="31">
        <v>75520434</v>
      </c>
      <c r="S290" s="31">
        <v>57401788</v>
      </c>
      <c r="T290" s="36">
        <f t="shared" si="70"/>
        <v>0.76008286710852324</v>
      </c>
      <c r="U290" s="36">
        <f t="shared" si="71"/>
        <v>0.49464492532856452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152598614</v>
      </c>
      <c r="E292" s="32">
        <f>SUM(E286:E291)</f>
        <v>152608614</v>
      </c>
      <c r="F292" s="32">
        <f>SUM(F286:F291)</f>
        <v>29048635</v>
      </c>
      <c r="G292" s="37">
        <f t="shared" si="64"/>
        <v>0.19035975647852216</v>
      </c>
      <c r="H292" s="32">
        <f>SUM(H286:H291)</f>
        <v>30689582</v>
      </c>
      <c r="I292" s="37">
        <f t="shared" si="65"/>
        <v>0.2011131110273387</v>
      </c>
      <c r="J292" s="32">
        <f>SUM(J286:J291)</f>
        <v>46112299</v>
      </c>
      <c r="K292" s="37">
        <f t="shared" si="66"/>
        <v>0.30216052548645778</v>
      </c>
      <c r="L292" s="32">
        <f>SUM(L286:L291)</f>
        <v>0</v>
      </c>
      <c r="M292" s="37">
        <f t="shared" si="67"/>
        <v>0</v>
      </c>
      <c r="N292" s="32">
        <f t="shared" si="68"/>
        <v>105850516</v>
      </c>
      <c r="O292" s="37">
        <f t="shared" si="69"/>
        <v>0.6936077409103526</v>
      </c>
      <c r="P292" s="32">
        <f>SUM(P286:P291)</f>
        <v>34820666</v>
      </c>
      <c r="Q292" s="32">
        <f>SUM(Q286:Q291)</f>
        <v>157237520</v>
      </c>
      <c r="R292" s="32">
        <f>SUM(R286:R291)</f>
        <v>146263227</v>
      </c>
      <c r="S292" s="32">
        <f>SUM(S286:S291)</f>
        <v>83950762</v>
      </c>
      <c r="T292" s="37">
        <f t="shared" si="70"/>
        <v>0.57397039380240122</v>
      </c>
      <c r="U292" s="37">
        <f t="shared" si="71"/>
        <v>0.32427963899369416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398115331</v>
      </c>
      <c r="E293" s="31">
        <v>398115331</v>
      </c>
      <c r="F293" s="31">
        <v>92257965</v>
      </c>
      <c r="G293" s="36">
        <f t="shared" si="64"/>
        <v>0.23173678031504896</v>
      </c>
      <c r="H293" s="31">
        <v>113731725</v>
      </c>
      <c r="I293" s="36">
        <f t="shared" si="65"/>
        <v>0.28567532105413945</v>
      </c>
      <c r="J293" s="31">
        <v>101314982</v>
      </c>
      <c r="K293" s="36">
        <f t="shared" si="66"/>
        <v>0.25448651210068574</v>
      </c>
      <c r="L293" s="31">
        <v>0</v>
      </c>
      <c r="M293" s="36">
        <f t="shared" si="67"/>
        <v>0</v>
      </c>
      <c r="N293" s="31">
        <f t="shared" si="68"/>
        <v>307304672</v>
      </c>
      <c r="O293" s="36">
        <f t="shared" si="69"/>
        <v>0.7718986134698741</v>
      </c>
      <c r="P293" s="31">
        <v>97731391</v>
      </c>
      <c r="Q293" s="31">
        <v>364713993</v>
      </c>
      <c r="R293" s="31">
        <v>373693993</v>
      </c>
      <c r="S293" s="31">
        <v>278868896</v>
      </c>
      <c r="T293" s="36">
        <f t="shared" si="70"/>
        <v>0.74624934096813267</v>
      </c>
      <c r="U293" s="36">
        <f t="shared" si="71"/>
        <v>3.6667758059434563E-2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48870429</v>
      </c>
      <c r="E294" s="31">
        <v>57648854</v>
      </c>
      <c r="F294" s="31">
        <v>2854472</v>
      </c>
      <c r="G294" s="36">
        <f t="shared" si="64"/>
        <v>5.840898184053183E-2</v>
      </c>
      <c r="H294" s="31">
        <v>14865756</v>
      </c>
      <c r="I294" s="36">
        <f t="shared" si="65"/>
        <v>0.3041871394253568</v>
      </c>
      <c r="J294" s="31">
        <v>9117282</v>
      </c>
      <c r="K294" s="36">
        <f t="shared" si="66"/>
        <v>0.15815200767043869</v>
      </c>
      <c r="L294" s="31">
        <v>0</v>
      </c>
      <c r="M294" s="36">
        <f t="shared" si="67"/>
        <v>0</v>
      </c>
      <c r="N294" s="31">
        <f t="shared" si="68"/>
        <v>26837510</v>
      </c>
      <c r="O294" s="36">
        <f t="shared" si="69"/>
        <v>0.46553414574381652</v>
      </c>
      <c r="P294" s="31">
        <v>-149346305</v>
      </c>
      <c r="Q294" s="31">
        <v>47346657</v>
      </c>
      <c r="R294" s="31">
        <v>27096859</v>
      </c>
      <c r="S294" s="31">
        <v>-135835393</v>
      </c>
      <c r="T294" s="36">
        <f t="shared" si="70"/>
        <v>-5.0129571475424513</v>
      </c>
      <c r="U294" s="36">
        <f t="shared" si="71"/>
        <v>-1.0610479248214411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13546944</v>
      </c>
      <c r="E295" s="31">
        <v>15079452</v>
      </c>
      <c r="F295" s="31">
        <v>3176799</v>
      </c>
      <c r="G295" s="36">
        <f t="shared" si="64"/>
        <v>0.23450299934804483</v>
      </c>
      <c r="H295" s="31">
        <v>3562401</v>
      </c>
      <c r="I295" s="36">
        <f t="shared" si="65"/>
        <v>0.26296713118471593</v>
      </c>
      <c r="J295" s="31">
        <v>3077802</v>
      </c>
      <c r="K295" s="36">
        <f t="shared" si="66"/>
        <v>0.20410569296550035</v>
      </c>
      <c r="L295" s="31">
        <v>0</v>
      </c>
      <c r="M295" s="36">
        <f t="shared" si="67"/>
        <v>0</v>
      </c>
      <c r="N295" s="31">
        <f t="shared" si="68"/>
        <v>9817002</v>
      </c>
      <c r="O295" s="36">
        <f t="shared" si="69"/>
        <v>0.65101848528713113</v>
      </c>
      <c r="P295" s="31">
        <v>2335506</v>
      </c>
      <c r="Q295" s="31">
        <v>14693434</v>
      </c>
      <c r="R295" s="31">
        <v>13522866</v>
      </c>
      <c r="S295" s="31">
        <v>7420336</v>
      </c>
      <c r="T295" s="36">
        <f t="shared" si="70"/>
        <v>0.54872510013779618</v>
      </c>
      <c r="U295" s="36">
        <f t="shared" si="71"/>
        <v>0.31783091116015116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81488391</v>
      </c>
      <c r="E296" s="31">
        <v>81488391</v>
      </c>
      <c r="F296" s="31">
        <v>19498151</v>
      </c>
      <c r="G296" s="36">
        <f t="shared" si="64"/>
        <v>0.23927519933483532</v>
      </c>
      <c r="H296" s="31">
        <v>49635899</v>
      </c>
      <c r="I296" s="36">
        <f t="shared" si="65"/>
        <v>0.60911619914056225</v>
      </c>
      <c r="J296" s="31">
        <v>21897248</v>
      </c>
      <c r="K296" s="36">
        <f t="shared" si="66"/>
        <v>0.26871616596283021</v>
      </c>
      <c r="L296" s="31">
        <v>0</v>
      </c>
      <c r="M296" s="36">
        <f t="shared" si="67"/>
        <v>0</v>
      </c>
      <c r="N296" s="31">
        <f t="shared" si="68"/>
        <v>91031298</v>
      </c>
      <c r="O296" s="36">
        <f t="shared" si="69"/>
        <v>1.1171075644382278</v>
      </c>
      <c r="P296" s="31">
        <v>21043387</v>
      </c>
      <c r="Q296" s="31">
        <v>73461474</v>
      </c>
      <c r="R296" s="31">
        <v>73461474</v>
      </c>
      <c r="S296" s="31">
        <v>56718281</v>
      </c>
      <c r="T296" s="36">
        <f t="shared" si="70"/>
        <v>0.77208198953372487</v>
      </c>
      <c r="U296" s="36">
        <f t="shared" si="71"/>
        <v>4.0576215226189483E-2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542021095</v>
      </c>
      <c r="E298" s="32">
        <f>SUM(E293:E297)</f>
        <v>552332028</v>
      </c>
      <c r="F298" s="32">
        <f>SUM(F293:F297)</f>
        <v>117787387</v>
      </c>
      <c r="G298" s="37">
        <f t="shared" si="64"/>
        <v>0.21731144430826996</v>
      </c>
      <c r="H298" s="32">
        <f>SUM(H293:H297)</f>
        <v>181795781</v>
      </c>
      <c r="I298" s="37">
        <f t="shared" si="65"/>
        <v>0.33540351598308182</v>
      </c>
      <c r="J298" s="32">
        <f>SUM(J293:J297)</f>
        <v>135407314</v>
      </c>
      <c r="K298" s="37">
        <f t="shared" si="66"/>
        <v>0.24515564395262626</v>
      </c>
      <c r="L298" s="32">
        <f>SUM(L293:L297)</f>
        <v>0</v>
      </c>
      <c r="M298" s="37">
        <f t="shared" si="67"/>
        <v>0</v>
      </c>
      <c r="N298" s="32">
        <f t="shared" si="68"/>
        <v>434990482</v>
      </c>
      <c r="O298" s="37">
        <f t="shared" si="69"/>
        <v>0.78755252266486342</v>
      </c>
      <c r="P298" s="32">
        <f>SUM(P293:P297)</f>
        <v>-28236021</v>
      </c>
      <c r="Q298" s="32">
        <f>SUM(Q293:Q297)</f>
        <v>500215558</v>
      </c>
      <c r="R298" s="32">
        <f>SUM(R293:R297)</f>
        <v>487775192</v>
      </c>
      <c r="S298" s="32">
        <f>SUM(S293:S297)</f>
        <v>207172120</v>
      </c>
      <c r="T298" s="37">
        <f t="shared" si="70"/>
        <v>0.42472869345926062</v>
      </c>
      <c r="U298" s="37">
        <f t="shared" si="71"/>
        <v>-5.7955522486684652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1179953511</v>
      </c>
      <c r="E299" s="32">
        <f>SUM(E263:E266,E268:E274,E276:E284,E286:E291,E293:E297)</f>
        <v>1229569999</v>
      </c>
      <c r="F299" s="32">
        <f>SUM(F263:F266,F268:F274,F276:F284,F286:F291,F293:F297)</f>
        <v>245253288</v>
      </c>
      <c r="G299" s="37">
        <f t="shared" si="64"/>
        <v>0.20784995825144845</v>
      </c>
      <c r="H299" s="32">
        <f>SUM(H263:H266,H268:H274,H276:H284,H286:H291,H293:H297)</f>
        <v>318112367</v>
      </c>
      <c r="I299" s="37">
        <f t="shared" si="65"/>
        <v>0.26959737314600013</v>
      </c>
      <c r="J299" s="32">
        <f>SUM(J263:J266,J268:J274,J276:J284,J286:J291,J293:J297)</f>
        <v>289167853</v>
      </c>
      <c r="K299" s="37">
        <f t="shared" si="66"/>
        <v>0.23517803234885207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852533508</v>
      </c>
      <c r="O299" s="37">
        <f t="shared" si="69"/>
        <v>0.69335906755480292</v>
      </c>
      <c r="P299" s="32">
        <f>SUM(P263:P266,P268:P274,P276:P284,P286:P291,P293:P297)</f>
        <v>107136707</v>
      </c>
      <c r="Q299" s="32">
        <f>SUM(Q263:Q266,Q268:Q274,Q276:Q284,Q286:Q291,Q293:Q297)</f>
        <v>1135832150</v>
      </c>
      <c r="R299" s="32">
        <f>SUM(R263:R266,R268:R274,R276:R284,R286:R291,R293:R297)</f>
        <v>1128276734</v>
      </c>
      <c r="S299" s="32">
        <f>SUM(S263:S266,S268:S274,S276:S284,S286:S291,S293:S297)</f>
        <v>379428050</v>
      </c>
      <c r="T299" s="37">
        <f t="shared" si="70"/>
        <v>0.33628988223025791</v>
      </c>
      <c r="U299" s="37">
        <f t="shared" si="71"/>
        <v>1.6990548906827985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11089269670</v>
      </c>
      <c r="E302" s="31">
        <v>11257095116</v>
      </c>
      <c r="F302" s="31">
        <v>2223272976</v>
      </c>
      <c r="G302" s="36">
        <f t="shared" ref="G302:G339" si="72">IF(($D302     =0),0,($F302     /$D302     ))</f>
        <v>0.20048867438174583</v>
      </c>
      <c r="H302" s="31">
        <v>2814861525</v>
      </c>
      <c r="I302" s="36">
        <f t="shared" ref="I302:I339" si="73">IF(($D302     =0),0,($H302     /$D302     ))</f>
        <v>0.25383651121904766</v>
      </c>
      <c r="J302" s="31">
        <v>3061889426</v>
      </c>
      <c r="K302" s="36">
        <f t="shared" ref="K302:K339" si="74">IF(($E302     =0),0,($J302     /$E302     ))</f>
        <v>0.27199640710577788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8100023927</v>
      </c>
      <c r="O302" s="36">
        <f t="shared" ref="O302:O339" si="77">IF(($E302     =0),0,($N302     /$E302     ))</f>
        <v>0.71954832428192128</v>
      </c>
      <c r="P302" s="31">
        <v>1393213123</v>
      </c>
      <c r="Q302" s="31">
        <v>9627460255</v>
      </c>
      <c r="R302" s="31">
        <v>10237864435</v>
      </c>
      <c r="S302" s="31">
        <v>5624410588</v>
      </c>
      <c r="T302" s="36">
        <f t="shared" ref="T302:T339" si="78">IF(($R302     =0),0,($S302     /$R302     ))</f>
        <v>0.5493734190083559</v>
      </c>
      <c r="U302" s="36">
        <f t="shared" ref="U302:U339" si="79">IF(($P302     =0),0,(($J302     /$P302     )-1))</f>
        <v>1.1977179050731639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11089269670</v>
      </c>
      <c r="E303" s="32">
        <f>E302</f>
        <v>11257095116</v>
      </c>
      <c r="F303" s="32">
        <f>F302</f>
        <v>2223272976</v>
      </c>
      <c r="G303" s="37">
        <f t="shared" si="72"/>
        <v>0.20048867438174583</v>
      </c>
      <c r="H303" s="32">
        <f>H302</f>
        <v>2814861525</v>
      </c>
      <c r="I303" s="37">
        <f t="shared" si="73"/>
        <v>0.25383651121904766</v>
      </c>
      <c r="J303" s="32">
        <f>J302</f>
        <v>3061889426</v>
      </c>
      <c r="K303" s="37">
        <f t="shared" si="74"/>
        <v>0.27199640710577788</v>
      </c>
      <c r="L303" s="32">
        <f>L302</f>
        <v>0</v>
      </c>
      <c r="M303" s="37">
        <f t="shared" si="75"/>
        <v>0</v>
      </c>
      <c r="N303" s="32">
        <f t="shared" si="76"/>
        <v>8100023927</v>
      </c>
      <c r="O303" s="37">
        <f t="shared" si="77"/>
        <v>0.71954832428192128</v>
      </c>
      <c r="P303" s="32">
        <f>P302</f>
        <v>1393213123</v>
      </c>
      <c r="Q303" s="32">
        <f>Q302</f>
        <v>9627460255</v>
      </c>
      <c r="R303" s="32">
        <f>R302</f>
        <v>10237864435</v>
      </c>
      <c r="S303" s="32">
        <f>S302</f>
        <v>5624410588</v>
      </c>
      <c r="T303" s="37">
        <f t="shared" si="78"/>
        <v>0.5493734190083559</v>
      </c>
      <c r="U303" s="37">
        <f t="shared" si="79"/>
        <v>1.1977179050731639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49753200</v>
      </c>
      <c r="E304" s="31">
        <v>52123241</v>
      </c>
      <c r="F304" s="31">
        <v>9845547</v>
      </c>
      <c r="G304" s="36">
        <f t="shared" si="72"/>
        <v>0.19788771375509515</v>
      </c>
      <c r="H304" s="31">
        <v>13336786</v>
      </c>
      <c r="I304" s="36">
        <f t="shared" si="73"/>
        <v>0.26805885852568279</v>
      </c>
      <c r="J304" s="31">
        <v>14882260</v>
      </c>
      <c r="K304" s="36">
        <f t="shared" si="74"/>
        <v>0.28552061833607006</v>
      </c>
      <c r="L304" s="31">
        <v>0</v>
      </c>
      <c r="M304" s="36">
        <f t="shared" si="75"/>
        <v>0</v>
      </c>
      <c r="N304" s="31">
        <f t="shared" si="76"/>
        <v>38064593</v>
      </c>
      <c r="O304" s="36">
        <f t="shared" si="77"/>
        <v>0.73028062472170518</v>
      </c>
      <c r="P304" s="31">
        <v>13559462</v>
      </c>
      <c r="Q304" s="31">
        <v>40688382</v>
      </c>
      <c r="R304" s="31">
        <v>43379325</v>
      </c>
      <c r="S304" s="31">
        <v>32359183</v>
      </c>
      <c r="T304" s="36">
        <f t="shared" si="78"/>
        <v>0.745958656571996</v>
      </c>
      <c r="U304" s="36">
        <f t="shared" si="79"/>
        <v>9.7555345484946265E-2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43248413</v>
      </c>
      <c r="E305" s="31">
        <v>44826905</v>
      </c>
      <c r="F305" s="31">
        <v>11074913</v>
      </c>
      <c r="G305" s="36">
        <f t="shared" si="72"/>
        <v>0.2560767489896103</v>
      </c>
      <c r="H305" s="31">
        <v>9512801</v>
      </c>
      <c r="I305" s="36">
        <f t="shared" si="73"/>
        <v>0.2199572271010268</v>
      </c>
      <c r="J305" s="31">
        <v>10341464</v>
      </c>
      <c r="K305" s="36">
        <f t="shared" si="74"/>
        <v>0.2306977026408582</v>
      </c>
      <c r="L305" s="31">
        <v>0</v>
      </c>
      <c r="M305" s="36">
        <f t="shared" si="75"/>
        <v>0</v>
      </c>
      <c r="N305" s="31">
        <f t="shared" si="76"/>
        <v>30929178</v>
      </c>
      <c r="O305" s="36">
        <f t="shared" si="77"/>
        <v>0.6899690710299986</v>
      </c>
      <c r="P305" s="31">
        <v>15992560</v>
      </c>
      <c r="Q305" s="31">
        <v>40123478</v>
      </c>
      <c r="R305" s="31">
        <v>36062353</v>
      </c>
      <c r="S305" s="31">
        <v>31031722</v>
      </c>
      <c r="T305" s="36">
        <f t="shared" si="78"/>
        <v>0.86050186464538236</v>
      </c>
      <c r="U305" s="36">
        <f t="shared" si="79"/>
        <v>-0.35335781138229272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49781348</v>
      </c>
      <c r="E306" s="31">
        <v>56762348</v>
      </c>
      <c r="F306" s="31">
        <v>11170297</v>
      </c>
      <c r="G306" s="36">
        <f t="shared" si="72"/>
        <v>0.22438719417561775</v>
      </c>
      <c r="H306" s="31">
        <v>14896476</v>
      </c>
      <c r="I306" s="36">
        <f t="shared" si="73"/>
        <v>0.29923810018161823</v>
      </c>
      <c r="J306" s="31">
        <v>16437353</v>
      </c>
      <c r="K306" s="36">
        <f t="shared" si="74"/>
        <v>0.28958197782797851</v>
      </c>
      <c r="L306" s="31">
        <v>0</v>
      </c>
      <c r="M306" s="36">
        <f t="shared" si="75"/>
        <v>0</v>
      </c>
      <c r="N306" s="31">
        <f t="shared" si="76"/>
        <v>42504126</v>
      </c>
      <c r="O306" s="36">
        <f t="shared" si="77"/>
        <v>0.7488084530964082</v>
      </c>
      <c r="P306" s="31">
        <v>15989586</v>
      </c>
      <c r="Q306" s="31">
        <v>42969660</v>
      </c>
      <c r="R306" s="31">
        <v>48347302</v>
      </c>
      <c r="S306" s="31">
        <v>36830444</v>
      </c>
      <c r="T306" s="36">
        <f t="shared" si="78"/>
        <v>0.76178902392526471</v>
      </c>
      <c r="U306" s="36">
        <f t="shared" si="79"/>
        <v>2.8003664385056526E-2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217450817</v>
      </c>
      <c r="E307" s="31">
        <v>221125819</v>
      </c>
      <c r="F307" s="31">
        <v>41085533</v>
      </c>
      <c r="G307" s="36">
        <f t="shared" si="72"/>
        <v>0.18894172745278764</v>
      </c>
      <c r="H307" s="31">
        <v>59665486</v>
      </c>
      <c r="I307" s="36">
        <f t="shared" si="73"/>
        <v>0.27438612014964286</v>
      </c>
      <c r="J307" s="31">
        <v>66507700</v>
      </c>
      <c r="K307" s="36">
        <f t="shared" si="74"/>
        <v>0.30076858641278792</v>
      </c>
      <c r="L307" s="31">
        <v>0</v>
      </c>
      <c r="M307" s="36">
        <f t="shared" si="75"/>
        <v>0</v>
      </c>
      <c r="N307" s="31">
        <f t="shared" si="76"/>
        <v>167258719</v>
      </c>
      <c r="O307" s="36">
        <f t="shared" si="77"/>
        <v>0.756396153811419</v>
      </c>
      <c r="P307" s="31">
        <v>66566932</v>
      </c>
      <c r="Q307" s="31">
        <v>212331056</v>
      </c>
      <c r="R307" s="31">
        <v>213417311</v>
      </c>
      <c r="S307" s="31">
        <v>159134788</v>
      </c>
      <c r="T307" s="36">
        <f t="shared" si="78"/>
        <v>0.7456507968090742</v>
      </c>
      <c r="U307" s="36">
        <f t="shared" si="79"/>
        <v>-8.8981117531450327E-4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118701507</v>
      </c>
      <c r="E308" s="31">
        <v>119282507</v>
      </c>
      <c r="F308" s="31">
        <v>27682974</v>
      </c>
      <c r="G308" s="36">
        <f t="shared" si="72"/>
        <v>0.2332150172280458</v>
      </c>
      <c r="H308" s="31">
        <v>31048513</v>
      </c>
      <c r="I308" s="36">
        <f t="shared" si="73"/>
        <v>0.26156797655483854</v>
      </c>
      <c r="J308" s="31">
        <v>38180873</v>
      </c>
      <c r="K308" s="36">
        <f t="shared" si="74"/>
        <v>0.3200877811865574</v>
      </c>
      <c r="L308" s="31">
        <v>0</v>
      </c>
      <c r="M308" s="36">
        <f t="shared" si="75"/>
        <v>0</v>
      </c>
      <c r="N308" s="31">
        <f t="shared" si="76"/>
        <v>96912360</v>
      </c>
      <c r="O308" s="36">
        <f t="shared" si="77"/>
        <v>0.81246079108649183</v>
      </c>
      <c r="P308" s="31">
        <v>33252306</v>
      </c>
      <c r="Q308" s="31">
        <v>113186530</v>
      </c>
      <c r="R308" s="31">
        <v>120588538</v>
      </c>
      <c r="S308" s="31">
        <v>89844787</v>
      </c>
      <c r="T308" s="36">
        <f t="shared" si="78"/>
        <v>0.7450524609561151</v>
      </c>
      <c r="U308" s="36">
        <f t="shared" si="79"/>
        <v>0.1482172995761557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151258144</v>
      </c>
      <c r="E309" s="31">
        <v>166258144</v>
      </c>
      <c r="F309" s="31">
        <v>37446508</v>
      </c>
      <c r="G309" s="36">
        <f t="shared" si="72"/>
        <v>0.24756688803480228</v>
      </c>
      <c r="H309" s="31">
        <v>45334074</v>
      </c>
      <c r="I309" s="36">
        <f t="shared" si="73"/>
        <v>0.29971327692610061</v>
      </c>
      <c r="J309" s="31">
        <v>43484139</v>
      </c>
      <c r="K309" s="36">
        <f t="shared" si="74"/>
        <v>0.26154591861677462</v>
      </c>
      <c r="L309" s="31">
        <v>0</v>
      </c>
      <c r="M309" s="36">
        <f t="shared" si="75"/>
        <v>0</v>
      </c>
      <c r="N309" s="31">
        <f t="shared" si="76"/>
        <v>126264721</v>
      </c>
      <c r="O309" s="36">
        <f t="shared" si="77"/>
        <v>0.75944984084508971</v>
      </c>
      <c r="P309" s="31">
        <v>41777498</v>
      </c>
      <c r="Q309" s="31">
        <v>144609635</v>
      </c>
      <c r="R309" s="31">
        <v>149609635</v>
      </c>
      <c r="S309" s="31">
        <v>114636684</v>
      </c>
      <c r="T309" s="36">
        <f t="shared" si="78"/>
        <v>0.7662386449910128</v>
      </c>
      <c r="U309" s="36">
        <f t="shared" si="79"/>
        <v>4.085072303755477E-2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630193429</v>
      </c>
      <c r="E310" s="32">
        <f>SUM(E304:E309)</f>
        <v>660378964</v>
      </c>
      <c r="F310" s="32">
        <f>SUM(F304:F309)</f>
        <v>138305772</v>
      </c>
      <c r="G310" s="37">
        <f t="shared" si="72"/>
        <v>0.21946558887398365</v>
      </c>
      <c r="H310" s="32">
        <f>SUM(H304:H309)</f>
        <v>173794136</v>
      </c>
      <c r="I310" s="37">
        <f t="shared" si="73"/>
        <v>0.27577903545547761</v>
      </c>
      <c r="J310" s="32">
        <f>SUM(J304:J309)</f>
        <v>189833789</v>
      </c>
      <c r="K310" s="37">
        <f t="shared" si="74"/>
        <v>0.28746189589406729</v>
      </c>
      <c r="L310" s="32">
        <f>SUM(L304:L309)</f>
        <v>0</v>
      </c>
      <c r="M310" s="37">
        <f t="shared" si="75"/>
        <v>0</v>
      </c>
      <c r="N310" s="32">
        <f t="shared" si="76"/>
        <v>501933697</v>
      </c>
      <c r="O310" s="37">
        <f t="shared" si="77"/>
        <v>0.76006917900552629</v>
      </c>
      <c r="P310" s="32">
        <f>SUM(P304:P309)</f>
        <v>187138344</v>
      </c>
      <c r="Q310" s="32">
        <f>SUM(Q304:Q309)</f>
        <v>593908741</v>
      </c>
      <c r="R310" s="32">
        <f>SUM(R304:R309)</f>
        <v>611404464</v>
      </c>
      <c r="S310" s="32">
        <f>SUM(S304:S309)</f>
        <v>463837608</v>
      </c>
      <c r="T310" s="37">
        <f t="shared" si="78"/>
        <v>0.75864282207792322</v>
      </c>
      <c r="U310" s="37">
        <f t="shared" si="79"/>
        <v>1.4403488576344436E-2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60764197</v>
      </c>
      <c r="E311" s="31">
        <v>61064197</v>
      </c>
      <c r="F311" s="31">
        <v>17072958</v>
      </c>
      <c r="G311" s="36">
        <f t="shared" si="72"/>
        <v>0.28097068410202147</v>
      </c>
      <c r="H311" s="31">
        <v>12553240</v>
      </c>
      <c r="I311" s="36">
        <f t="shared" si="73"/>
        <v>0.20658941646180234</v>
      </c>
      <c r="J311" s="31">
        <v>29264581</v>
      </c>
      <c r="K311" s="36">
        <f t="shared" si="74"/>
        <v>0.47924286959836709</v>
      </c>
      <c r="L311" s="31">
        <v>0</v>
      </c>
      <c r="M311" s="36">
        <f t="shared" si="75"/>
        <v>0</v>
      </c>
      <c r="N311" s="31">
        <f t="shared" si="76"/>
        <v>58890779</v>
      </c>
      <c r="O311" s="36">
        <f t="shared" si="77"/>
        <v>0.96440765445585075</v>
      </c>
      <c r="P311" s="31">
        <v>17470679</v>
      </c>
      <c r="Q311" s="31">
        <v>63462956</v>
      </c>
      <c r="R311" s="31">
        <v>64031145</v>
      </c>
      <c r="S311" s="31">
        <v>46426649</v>
      </c>
      <c r="T311" s="36">
        <f t="shared" si="78"/>
        <v>0.72506354524817573</v>
      </c>
      <c r="U311" s="36">
        <f t="shared" si="79"/>
        <v>0.67506832447668463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275796409</v>
      </c>
      <c r="E312" s="31">
        <v>275796409</v>
      </c>
      <c r="F312" s="31">
        <v>47761446</v>
      </c>
      <c r="G312" s="36">
        <f t="shared" si="72"/>
        <v>0.17317646075660106</v>
      </c>
      <c r="H312" s="31">
        <v>80144431</v>
      </c>
      <c r="I312" s="36">
        <f t="shared" si="73"/>
        <v>0.2905927284934301</v>
      </c>
      <c r="J312" s="31">
        <v>87080739</v>
      </c>
      <c r="K312" s="36">
        <f t="shared" si="74"/>
        <v>0.31574283115484653</v>
      </c>
      <c r="L312" s="31">
        <v>0</v>
      </c>
      <c r="M312" s="36">
        <f t="shared" si="75"/>
        <v>0</v>
      </c>
      <c r="N312" s="31">
        <f t="shared" si="76"/>
        <v>214986616</v>
      </c>
      <c r="O312" s="36">
        <f t="shared" si="77"/>
        <v>0.77951202040487777</v>
      </c>
      <c r="P312" s="31">
        <v>93492391</v>
      </c>
      <c r="Q312" s="31">
        <v>238664860</v>
      </c>
      <c r="R312" s="31">
        <v>243176238</v>
      </c>
      <c r="S312" s="31">
        <v>204122926</v>
      </c>
      <c r="T312" s="36">
        <f t="shared" si="78"/>
        <v>0.83940325616847478</v>
      </c>
      <c r="U312" s="36">
        <f t="shared" si="79"/>
        <v>-6.8579399151317055E-2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215224734</v>
      </c>
      <c r="E313" s="31">
        <v>215224734</v>
      </c>
      <c r="F313" s="31">
        <v>50643241</v>
      </c>
      <c r="G313" s="36">
        <f t="shared" si="72"/>
        <v>0.23530400088681258</v>
      </c>
      <c r="H313" s="31">
        <v>57702279</v>
      </c>
      <c r="I313" s="36">
        <f t="shared" si="73"/>
        <v>0.26810245238820923</v>
      </c>
      <c r="J313" s="31">
        <v>66728961</v>
      </c>
      <c r="K313" s="36">
        <f t="shared" si="74"/>
        <v>0.31004318026012756</v>
      </c>
      <c r="L313" s="31">
        <v>0</v>
      </c>
      <c r="M313" s="36">
        <f t="shared" si="75"/>
        <v>0</v>
      </c>
      <c r="N313" s="31">
        <f t="shared" si="76"/>
        <v>175074481</v>
      </c>
      <c r="O313" s="36">
        <f t="shared" si="77"/>
        <v>0.81344963353514932</v>
      </c>
      <c r="P313" s="31">
        <v>70106994</v>
      </c>
      <c r="Q313" s="31">
        <v>196564430</v>
      </c>
      <c r="R313" s="31">
        <v>202739954</v>
      </c>
      <c r="S313" s="31">
        <v>156057427</v>
      </c>
      <c r="T313" s="36">
        <f t="shared" si="78"/>
        <v>0.76974184871325368</v>
      </c>
      <c r="U313" s="36">
        <f t="shared" si="79"/>
        <v>-4.8183965782358285E-2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143377000</v>
      </c>
      <c r="E314" s="31">
        <v>145078800</v>
      </c>
      <c r="F314" s="31">
        <v>18411742</v>
      </c>
      <c r="G314" s="36">
        <f t="shared" si="72"/>
        <v>0.1284148922072578</v>
      </c>
      <c r="H314" s="31">
        <v>28299699</v>
      </c>
      <c r="I314" s="36">
        <f t="shared" si="73"/>
        <v>0.19737962853177288</v>
      </c>
      <c r="J314" s="31">
        <v>63449314</v>
      </c>
      <c r="K314" s="36">
        <f t="shared" si="74"/>
        <v>0.43734380212684415</v>
      </c>
      <c r="L314" s="31">
        <v>0</v>
      </c>
      <c r="M314" s="36">
        <f t="shared" si="75"/>
        <v>0</v>
      </c>
      <c r="N314" s="31">
        <f t="shared" si="76"/>
        <v>110160755</v>
      </c>
      <c r="O314" s="36">
        <f t="shared" si="77"/>
        <v>0.75931669547859504</v>
      </c>
      <c r="P314" s="31">
        <v>51974366</v>
      </c>
      <c r="Q314" s="31">
        <v>134703330</v>
      </c>
      <c r="R314" s="31">
        <v>135082444</v>
      </c>
      <c r="S314" s="31">
        <v>96487404</v>
      </c>
      <c r="T314" s="36">
        <f t="shared" si="78"/>
        <v>0.71428529972407073</v>
      </c>
      <c r="U314" s="36">
        <f t="shared" si="79"/>
        <v>0.22078091342182038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75657320</v>
      </c>
      <c r="E315" s="31">
        <v>76080892</v>
      </c>
      <c r="F315" s="31">
        <v>19492551</v>
      </c>
      <c r="G315" s="36">
        <f t="shared" si="72"/>
        <v>0.25764263127480591</v>
      </c>
      <c r="H315" s="31">
        <v>23329716</v>
      </c>
      <c r="I315" s="36">
        <f t="shared" si="73"/>
        <v>0.30836032785723838</v>
      </c>
      <c r="J315" s="31">
        <v>27267662</v>
      </c>
      <c r="K315" s="36">
        <f t="shared" si="74"/>
        <v>0.35840355289209808</v>
      </c>
      <c r="L315" s="31">
        <v>0</v>
      </c>
      <c r="M315" s="36">
        <f t="shared" si="75"/>
        <v>0</v>
      </c>
      <c r="N315" s="31">
        <f t="shared" si="76"/>
        <v>70089929</v>
      </c>
      <c r="O315" s="36">
        <f t="shared" si="77"/>
        <v>0.92125535278950199</v>
      </c>
      <c r="P315" s="31">
        <v>20567473</v>
      </c>
      <c r="Q315" s="31">
        <v>70786757</v>
      </c>
      <c r="R315" s="31">
        <v>62220454</v>
      </c>
      <c r="S315" s="31">
        <v>52239173</v>
      </c>
      <c r="T315" s="36">
        <f t="shared" si="78"/>
        <v>0.83958199662123967</v>
      </c>
      <c r="U315" s="36">
        <f t="shared" si="79"/>
        <v>0.32576627182153106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770819660</v>
      </c>
      <c r="E317" s="32">
        <f>SUM(E311:E316)</f>
        <v>773245032</v>
      </c>
      <c r="F317" s="32">
        <f>SUM(F311:F316)</f>
        <v>153381938</v>
      </c>
      <c r="G317" s="37">
        <f t="shared" si="72"/>
        <v>0.19898550330177101</v>
      </c>
      <c r="H317" s="32">
        <f>SUM(H311:H316)</f>
        <v>202029365</v>
      </c>
      <c r="I317" s="37">
        <f t="shared" si="73"/>
        <v>0.26209679836137029</v>
      </c>
      <c r="J317" s="32">
        <f>SUM(J311:J316)</f>
        <v>273791257</v>
      </c>
      <c r="K317" s="37">
        <f t="shared" si="74"/>
        <v>0.35408084846253496</v>
      </c>
      <c r="L317" s="32">
        <f>SUM(L311:L316)</f>
        <v>0</v>
      </c>
      <c r="M317" s="37">
        <f t="shared" si="75"/>
        <v>0</v>
      </c>
      <c r="N317" s="32">
        <f t="shared" si="76"/>
        <v>629202560</v>
      </c>
      <c r="O317" s="37">
        <f t="shared" si="77"/>
        <v>0.81371691244179889</v>
      </c>
      <c r="P317" s="32">
        <f>SUM(P311:P316)</f>
        <v>253611903</v>
      </c>
      <c r="Q317" s="32">
        <f>SUM(Q311:Q316)</f>
        <v>704182333</v>
      </c>
      <c r="R317" s="32">
        <f>SUM(R311:R316)</f>
        <v>707250235</v>
      </c>
      <c r="S317" s="32">
        <f>SUM(S311:S316)</f>
        <v>555333579</v>
      </c>
      <c r="T317" s="37">
        <f t="shared" si="78"/>
        <v>0.78520098194099575</v>
      </c>
      <c r="U317" s="37">
        <f t="shared" si="79"/>
        <v>7.9567850567329179E-2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111355413</v>
      </c>
      <c r="E318" s="31">
        <v>121470173</v>
      </c>
      <c r="F318" s="31">
        <v>27473169</v>
      </c>
      <c r="G318" s="36">
        <f t="shared" si="72"/>
        <v>0.24671606219986808</v>
      </c>
      <c r="H318" s="31">
        <v>29242390</v>
      </c>
      <c r="I318" s="36">
        <f t="shared" si="73"/>
        <v>0.26260411786178728</v>
      </c>
      <c r="J318" s="31">
        <v>26768477</v>
      </c>
      <c r="K318" s="36">
        <f t="shared" si="74"/>
        <v>0.22037078188733625</v>
      </c>
      <c r="L318" s="31">
        <v>0</v>
      </c>
      <c r="M318" s="36">
        <f t="shared" si="75"/>
        <v>0</v>
      </c>
      <c r="N318" s="31">
        <f t="shared" si="76"/>
        <v>83484036</v>
      </c>
      <c r="O318" s="36">
        <f t="shared" si="77"/>
        <v>0.68728012760795198</v>
      </c>
      <c r="P318" s="31">
        <v>26478911</v>
      </c>
      <c r="Q318" s="31">
        <v>100808302</v>
      </c>
      <c r="R318" s="31">
        <v>108432926</v>
      </c>
      <c r="S318" s="31">
        <v>85769199</v>
      </c>
      <c r="T318" s="36">
        <f t="shared" si="78"/>
        <v>0.79098851395008929</v>
      </c>
      <c r="U318" s="36">
        <f t="shared" si="79"/>
        <v>1.093572163900558E-2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189693282</v>
      </c>
      <c r="E319" s="31">
        <v>213241577</v>
      </c>
      <c r="F319" s="31">
        <v>49321515</v>
      </c>
      <c r="G319" s="36">
        <f t="shared" si="72"/>
        <v>0.2600066511580521</v>
      </c>
      <c r="H319" s="31">
        <v>52846590</v>
      </c>
      <c r="I319" s="36">
        <f t="shared" si="73"/>
        <v>0.27858967614888963</v>
      </c>
      <c r="J319" s="31">
        <v>67417355</v>
      </c>
      <c r="K319" s="36">
        <f t="shared" si="74"/>
        <v>0.31615483222579993</v>
      </c>
      <c r="L319" s="31">
        <v>0</v>
      </c>
      <c r="M319" s="36">
        <f t="shared" si="75"/>
        <v>0</v>
      </c>
      <c r="N319" s="31">
        <f t="shared" si="76"/>
        <v>169585460</v>
      </c>
      <c r="O319" s="36">
        <f t="shared" si="77"/>
        <v>0.79527389726629161</v>
      </c>
      <c r="P319" s="31">
        <v>57712598</v>
      </c>
      <c r="Q319" s="31">
        <v>164563559</v>
      </c>
      <c r="R319" s="31">
        <v>181527860</v>
      </c>
      <c r="S319" s="31">
        <v>152747894</v>
      </c>
      <c r="T319" s="36">
        <f t="shared" si="78"/>
        <v>0.84145703034233976</v>
      </c>
      <c r="U319" s="36">
        <f t="shared" si="79"/>
        <v>0.16815664753127213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48412505</v>
      </c>
      <c r="E320" s="31">
        <v>48412505</v>
      </c>
      <c r="F320" s="31">
        <v>10185664</v>
      </c>
      <c r="G320" s="36">
        <f t="shared" si="72"/>
        <v>0.21039324447268323</v>
      </c>
      <c r="H320" s="31">
        <v>11178296</v>
      </c>
      <c r="I320" s="36">
        <f t="shared" si="73"/>
        <v>0.2308968726158665</v>
      </c>
      <c r="J320" s="31">
        <v>14763946</v>
      </c>
      <c r="K320" s="36">
        <f t="shared" si="74"/>
        <v>0.30496141441142116</v>
      </c>
      <c r="L320" s="31">
        <v>0</v>
      </c>
      <c r="M320" s="36">
        <f t="shared" si="75"/>
        <v>0</v>
      </c>
      <c r="N320" s="31">
        <f t="shared" si="76"/>
        <v>36127906</v>
      </c>
      <c r="O320" s="36">
        <f t="shared" si="77"/>
        <v>0.74625153149997092</v>
      </c>
      <c r="P320" s="31">
        <v>14517308</v>
      </c>
      <c r="Q320" s="31">
        <v>42139590</v>
      </c>
      <c r="R320" s="31">
        <v>45578890</v>
      </c>
      <c r="S320" s="31">
        <v>37560490</v>
      </c>
      <c r="T320" s="36">
        <f t="shared" si="78"/>
        <v>0.82407645293687493</v>
      </c>
      <c r="U320" s="36">
        <f t="shared" si="79"/>
        <v>1.698923794962548E-2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34356751</v>
      </c>
      <c r="E321" s="31">
        <v>34632018</v>
      </c>
      <c r="F321" s="31">
        <v>7961132</v>
      </c>
      <c r="G321" s="36">
        <f t="shared" si="72"/>
        <v>0.23171958256471922</v>
      </c>
      <c r="H321" s="31">
        <v>6764503</v>
      </c>
      <c r="I321" s="36">
        <f t="shared" si="73"/>
        <v>0.19689006681685356</v>
      </c>
      <c r="J321" s="31">
        <v>11022791</v>
      </c>
      <c r="K321" s="36">
        <f t="shared" si="74"/>
        <v>0.31828324298052746</v>
      </c>
      <c r="L321" s="31">
        <v>0</v>
      </c>
      <c r="M321" s="36">
        <f t="shared" si="75"/>
        <v>0</v>
      </c>
      <c r="N321" s="31">
        <f t="shared" si="76"/>
        <v>25748426</v>
      </c>
      <c r="O321" s="36">
        <f t="shared" si="77"/>
        <v>0.74348615780922733</v>
      </c>
      <c r="P321" s="31">
        <v>9764254</v>
      </c>
      <c r="Q321" s="31">
        <v>40809527</v>
      </c>
      <c r="R321" s="31">
        <v>40306011</v>
      </c>
      <c r="S321" s="31">
        <v>27813900</v>
      </c>
      <c r="T321" s="36">
        <f t="shared" si="78"/>
        <v>0.6900682878293265</v>
      </c>
      <c r="U321" s="36">
        <f t="shared" si="79"/>
        <v>0.12889228403931319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383817951</v>
      </c>
      <c r="E323" s="32">
        <f>SUM(E318:E322)</f>
        <v>417756273</v>
      </c>
      <c r="F323" s="32">
        <f>SUM(F318:F322)</f>
        <v>94941480</v>
      </c>
      <c r="G323" s="37">
        <f t="shared" si="72"/>
        <v>0.24736070773302626</v>
      </c>
      <c r="H323" s="32">
        <f>SUM(H318:H322)</f>
        <v>100031779</v>
      </c>
      <c r="I323" s="37">
        <f t="shared" si="73"/>
        <v>0.26062298217000279</v>
      </c>
      <c r="J323" s="32">
        <f>SUM(J318:J322)</f>
        <v>119972569</v>
      </c>
      <c r="K323" s="37">
        <f t="shared" si="74"/>
        <v>0.28718316576900332</v>
      </c>
      <c r="L323" s="32">
        <f>SUM(L318:L322)</f>
        <v>0</v>
      </c>
      <c r="M323" s="37">
        <f t="shared" si="75"/>
        <v>0</v>
      </c>
      <c r="N323" s="32">
        <f t="shared" si="76"/>
        <v>314945828</v>
      </c>
      <c r="O323" s="37">
        <f t="shared" si="77"/>
        <v>0.75389850100467548</v>
      </c>
      <c r="P323" s="32">
        <f>SUM(P318:P322)</f>
        <v>108473071</v>
      </c>
      <c r="Q323" s="32">
        <f>SUM(Q318:Q322)</f>
        <v>348320978</v>
      </c>
      <c r="R323" s="32">
        <f>SUM(R318:R322)</f>
        <v>375845687</v>
      </c>
      <c r="S323" s="32">
        <f>SUM(S318:S322)</f>
        <v>303891483</v>
      </c>
      <c r="T323" s="37">
        <f t="shared" si="78"/>
        <v>0.80855386535272389</v>
      </c>
      <c r="U323" s="37">
        <f t="shared" si="79"/>
        <v>0.10601246829270639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35676110</v>
      </c>
      <c r="E324" s="31">
        <v>35676110</v>
      </c>
      <c r="F324" s="31">
        <v>4662726</v>
      </c>
      <c r="G324" s="36">
        <f t="shared" si="72"/>
        <v>0.13069603160210011</v>
      </c>
      <c r="H324" s="31">
        <v>7143684</v>
      </c>
      <c r="I324" s="36">
        <f t="shared" si="73"/>
        <v>0.20023718953663949</v>
      </c>
      <c r="J324" s="31">
        <v>8492790</v>
      </c>
      <c r="K324" s="36">
        <f t="shared" si="74"/>
        <v>0.23805257916291883</v>
      </c>
      <c r="L324" s="31">
        <v>0</v>
      </c>
      <c r="M324" s="36">
        <f t="shared" si="75"/>
        <v>0</v>
      </c>
      <c r="N324" s="31">
        <f t="shared" si="76"/>
        <v>20299200</v>
      </c>
      <c r="O324" s="36">
        <f t="shared" si="77"/>
        <v>0.56898580030165846</v>
      </c>
      <c r="P324" s="31">
        <v>9905032</v>
      </c>
      <c r="Q324" s="31">
        <v>32354850</v>
      </c>
      <c r="R324" s="31">
        <v>32354850</v>
      </c>
      <c r="S324" s="31">
        <v>22357267</v>
      </c>
      <c r="T324" s="36">
        <f t="shared" si="78"/>
        <v>0.69100202906210351</v>
      </c>
      <c r="U324" s="36">
        <f t="shared" si="79"/>
        <v>-0.14257823700115257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72192346</v>
      </c>
      <c r="E325" s="31">
        <v>72192346</v>
      </c>
      <c r="F325" s="31">
        <v>12694810</v>
      </c>
      <c r="G325" s="36">
        <f t="shared" si="72"/>
        <v>0.17584703508596328</v>
      </c>
      <c r="H325" s="31">
        <v>14549036</v>
      </c>
      <c r="I325" s="36">
        <f t="shared" si="73"/>
        <v>0.20153155848405313</v>
      </c>
      <c r="J325" s="31">
        <v>30259493</v>
      </c>
      <c r="K325" s="36">
        <f t="shared" si="74"/>
        <v>0.41915098589537458</v>
      </c>
      <c r="L325" s="31">
        <v>0</v>
      </c>
      <c r="M325" s="36">
        <f t="shared" si="75"/>
        <v>0</v>
      </c>
      <c r="N325" s="31">
        <f t="shared" si="76"/>
        <v>57503339</v>
      </c>
      <c r="O325" s="36">
        <f t="shared" si="77"/>
        <v>0.79652957946539094</v>
      </c>
      <c r="P325" s="31">
        <v>28993187</v>
      </c>
      <c r="Q325" s="31">
        <v>68059897</v>
      </c>
      <c r="R325" s="31">
        <v>68488558</v>
      </c>
      <c r="S325" s="31">
        <v>55552639</v>
      </c>
      <c r="T325" s="36">
        <f t="shared" si="78"/>
        <v>0.811122917787231</v>
      </c>
      <c r="U325" s="36">
        <f t="shared" si="79"/>
        <v>4.3675984982264993E-2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214185956</v>
      </c>
      <c r="E326" s="31">
        <v>207726823</v>
      </c>
      <c r="F326" s="31">
        <v>60638407</v>
      </c>
      <c r="G326" s="36">
        <f t="shared" si="72"/>
        <v>0.28311103179892899</v>
      </c>
      <c r="H326" s="31">
        <v>42855823</v>
      </c>
      <c r="I326" s="36">
        <f t="shared" si="73"/>
        <v>0.20008698889669499</v>
      </c>
      <c r="J326" s="31">
        <v>54275786</v>
      </c>
      <c r="K326" s="36">
        <f t="shared" si="74"/>
        <v>0.26128443701273957</v>
      </c>
      <c r="L326" s="31">
        <v>0</v>
      </c>
      <c r="M326" s="36">
        <f t="shared" si="75"/>
        <v>0</v>
      </c>
      <c r="N326" s="31">
        <f t="shared" si="76"/>
        <v>157770016</v>
      </c>
      <c r="O326" s="36">
        <f t="shared" si="77"/>
        <v>0.75950719180834914</v>
      </c>
      <c r="P326" s="31">
        <v>48108732</v>
      </c>
      <c r="Q326" s="31">
        <v>195578453</v>
      </c>
      <c r="R326" s="31">
        <v>191762704</v>
      </c>
      <c r="S326" s="31">
        <v>120893162</v>
      </c>
      <c r="T326" s="36">
        <f t="shared" si="78"/>
        <v>0.63043104565317354</v>
      </c>
      <c r="U326" s="36">
        <f t="shared" si="79"/>
        <v>0.12818990947423026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582000814</v>
      </c>
      <c r="E327" s="31">
        <v>582000814</v>
      </c>
      <c r="F327" s="31">
        <v>66934231</v>
      </c>
      <c r="G327" s="36">
        <f t="shared" si="72"/>
        <v>0.11500710890758307</v>
      </c>
      <c r="H327" s="31">
        <v>77104641</v>
      </c>
      <c r="I327" s="36">
        <f t="shared" si="73"/>
        <v>0.13248201573821167</v>
      </c>
      <c r="J327" s="31">
        <v>69723472</v>
      </c>
      <c r="K327" s="36">
        <f t="shared" si="74"/>
        <v>0.11979961251394401</v>
      </c>
      <c r="L327" s="31">
        <v>0</v>
      </c>
      <c r="M327" s="36">
        <f t="shared" si="75"/>
        <v>0</v>
      </c>
      <c r="N327" s="31">
        <f t="shared" si="76"/>
        <v>213762344</v>
      </c>
      <c r="O327" s="36">
        <f t="shared" si="77"/>
        <v>0.36728873715973875</v>
      </c>
      <c r="P327" s="31">
        <v>92370197</v>
      </c>
      <c r="Q327" s="31">
        <v>534501648</v>
      </c>
      <c r="R327" s="31">
        <v>556076810</v>
      </c>
      <c r="S327" s="31">
        <v>226699253</v>
      </c>
      <c r="T327" s="36">
        <f t="shared" si="78"/>
        <v>0.40767614999086188</v>
      </c>
      <c r="U327" s="36">
        <f t="shared" si="79"/>
        <v>-0.24517350547601413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155424200</v>
      </c>
      <c r="E328" s="31">
        <v>150296800</v>
      </c>
      <c r="F328" s="31">
        <v>17280768</v>
      </c>
      <c r="G328" s="36">
        <f t="shared" si="72"/>
        <v>0.11118453882986047</v>
      </c>
      <c r="H328" s="31">
        <v>18541590</v>
      </c>
      <c r="I328" s="36">
        <f t="shared" si="73"/>
        <v>0.11929667323364058</v>
      </c>
      <c r="J328" s="31">
        <v>23641511</v>
      </c>
      <c r="K328" s="36">
        <f t="shared" si="74"/>
        <v>0.15729883137897813</v>
      </c>
      <c r="L328" s="31">
        <v>0</v>
      </c>
      <c r="M328" s="36">
        <f t="shared" si="75"/>
        <v>0</v>
      </c>
      <c r="N328" s="31">
        <f t="shared" si="76"/>
        <v>59463869</v>
      </c>
      <c r="O328" s="36">
        <f t="shared" si="77"/>
        <v>0.39564294782057902</v>
      </c>
      <c r="P328" s="31">
        <v>33638955</v>
      </c>
      <c r="Q328" s="31">
        <v>151179900</v>
      </c>
      <c r="R328" s="31">
        <v>173805100</v>
      </c>
      <c r="S328" s="31">
        <v>69878949</v>
      </c>
      <c r="T328" s="36">
        <f t="shared" si="78"/>
        <v>0.40205350130692369</v>
      </c>
      <c r="U328" s="36">
        <f t="shared" si="79"/>
        <v>-0.29719841178181661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112685381</v>
      </c>
      <c r="E329" s="31">
        <v>114636297</v>
      </c>
      <c r="F329" s="31">
        <v>38015423</v>
      </c>
      <c r="G329" s="36">
        <f t="shared" si="72"/>
        <v>0.33735896052035358</v>
      </c>
      <c r="H329" s="31">
        <v>25402846</v>
      </c>
      <c r="I329" s="36">
        <f t="shared" si="73"/>
        <v>0.22543160234777926</v>
      </c>
      <c r="J329" s="31">
        <v>37659658</v>
      </c>
      <c r="K329" s="36">
        <f t="shared" si="74"/>
        <v>0.32851425757410846</v>
      </c>
      <c r="L329" s="31">
        <v>0</v>
      </c>
      <c r="M329" s="36">
        <f t="shared" si="75"/>
        <v>0</v>
      </c>
      <c r="N329" s="31">
        <f t="shared" si="76"/>
        <v>101077927</v>
      </c>
      <c r="O329" s="36">
        <f t="shared" si="77"/>
        <v>0.881727076372678</v>
      </c>
      <c r="P329" s="31">
        <v>24599130</v>
      </c>
      <c r="Q329" s="31">
        <v>110145177</v>
      </c>
      <c r="R329" s="31">
        <v>104864327</v>
      </c>
      <c r="S329" s="31">
        <v>80644879</v>
      </c>
      <c r="T329" s="36">
        <f t="shared" si="78"/>
        <v>0.76904016177016998</v>
      </c>
      <c r="U329" s="36">
        <f t="shared" si="79"/>
        <v>0.53093454931129669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136449623</v>
      </c>
      <c r="E330" s="31">
        <v>129640688</v>
      </c>
      <c r="F330" s="31">
        <v>53742641</v>
      </c>
      <c r="G330" s="36">
        <f t="shared" si="72"/>
        <v>0.39386434215358734</v>
      </c>
      <c r="H330" s="31">
        <v>27842516</v>
      </c>
      <c r="I330" s="36">
        <f t="shared" si="73"/>
        <v>0.20404978326689843</v>
      </c>
      <c r="J330" s="31">
        <v>35007471</v>
      </c>
      <c r="K330" s="36">
        <f t="shared" si="74"/>
        <v>0.27003459747143582</v>
      </c>
      <c r="L330" s="31">
        <v>0</v>
      </c>
      <c r="M330" s="36">
        <f t="shared" si="75"/>
        <v>0</v>
      </c>
      <c r="N330" s="31">
        <f t="shared" si="76"/>
        <v>116592628</v>
      </c>
      <c r="O330" s="36">
        <f t="shared" si="77"/>
        <v>0.89935212315442203</v>
      </c>
      <c r="P330" s="31">
        <v>35085623</v>
      </c>
      <c r="Q330" s="31">
        <v>120228687</v>
      </c>
      <c r="R330" s="31">
        <v>130167447</v>
      </c>
      <c r="S330" s="31">
        <v>111897729</v>
      </c>
      <c r="T330" s="36">
        <f t="shared" si="78"/>
        <v>0.85964449314274405</v>
      </c>
      <c r="U330" s="36">
        <f t="shared" si="79"/>
        <v>-2.2274650787873496E-3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1308614430</v>
      </c>
      <c r="E332" s="32">
        <f>SUM(E324:E331)</f>
        <v>1292169878</v>
      </c>
      <c r="F332" s="32">
        <f>SUM(F324:F331)</f>
        <v>253969006</v>
      </c>
      <c r="G332" s="37">
        <f t="shared" si="72"/>
        <v>0.19407474056357457</v>
      </c>
      <c r="H332" s="32">
        <f>SUM(H324:H331)</f>
        <v>213440136</v>
      </c>
      <c r="I332" s="37">
        <f t="shared" si="73"/>
        <v>0.16310391442038433</v>
      </c>
      <c r="J332" s="32">
        <f>SUM(J324:J331)</f>
        <v>259060181</v>
      </c>
      <c r="K332" s="37">
        <f t="shared" si="74"/>
        <v>0.20048461538274615</v>
      </c>
      <c r="L332" s="32">
        <f>SUM(L324:L331)</f>
        <v>0</v>
      </c>
      <c r="M332" s="37">
        <f t="shared" si="75"/>
        <v>0</v>
      </c>
      <c r="N332" s="32">
        <f t="shared" si="76"/>
        <v>726469323</v>
      </c>
      <c r="O332" s="37">
        <f t="shared" si="77"/>
        <v>0.56220883598092974</v>
      </c>
      <c r="P332" s="32">
        <f>SUM(P324:P331)</f>
        <v>272700856</v>
      </c>
      <c r="Q332" s="32">
        <f>SUM(Q324:Q331)</f>
        <v>1212048612</v>
      </c>
      <c r="R332" s="32">
        <f>SUM(R324:R331)</f>
        <v>1257519796</v>
      </c>
      <c r="S332" s="32">
        <f>SUM(S324:S331)</f>
        <v>687923878</v>
      </c>
      <c r="T332" s="37">
        <f t="shared" si="78"/>
        <v>0.54704815000781104</v>
      </c>
      <c r="U332" s="37">
        <f t="shared" si="79"/>
        <v>-5.0020653400515869E-2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6072684</v>
      </c>
      <c r="E333" s="31">
        <v>4972240</v>
      </c>
      <c r="F333" s="31">
        <v>1104406</v>
      </c>
      <c r="G333" s="36">
        <f t="shared" si="72"/>
        <v>0.18186455939416574</v>
      </c>
      <c r="H333" s="31">
        <v>1243218</v>
      </c>
      <c r="I333" s="36">
        <f t="shared" si="73"/>
        <v>0.20472298575061704</v>
      </c>
      <c r="J333" s="31">
        <v>1230186</v>
      </c>
      <c r="K333" s="36">
        <f t="shared" si="74"/>
        <v>0.24741082489984392</v>
      </c>
      <c r="L333" s="31">
        <v>0</v>
      </c>
      <c r="M333" s="36">
        <f t="shared" si="75"/>
        <v>0</v>
      </c>
      <c r="N333" s="31">
        <f t="shared" si="76"/>
        <v>3577810</v>
      </c>
      <c r="O333" s="36">
        <f t="shared" si="77"/>
        <v>0.71955698035493054</v>
      </c>
      <c r="P333" s="31">
        <v>1192550</v>
      </c>
      <c r="Q333" s="31">
        <v>5666856</v>
      </c>
      <c r="R333" s="31">
        <v>4681176</v>
      </c>
      <c r="S333" s="31">
        <v>3236100</v>
      </c>
      <c r="T333" s="36">
        <f t="shared" si="78"/>
        <v>0.69130064752959508</v>
      </c>
      <c r="U333" s="36">
        <f t="shared" si="79"/>
        <v>3.1559263762525713E-2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6907508</v>
      </c>
      <c r="E334" s="31">
        <v>7551026</v>
      </c>
      <c r="F334" s="31">
        <v>1727730</v>
      </c>
      <c r="G334" s="36">
        <f t="shared" si="72"/>
        <v>0.25012348881825397</v>
      </c>
      <c r="H334" s="31">
        <v>1851754</v>
      </c>
      <c r="I334" s="36">
        <f t="shared" si="73"/>
        <v>0.26807844449836321</v>
      </c>
      <c r="J334" s="31">
        <v>2157364</v>
      </c>
      <c r="K334" s="36">
        <f t="shared" si="74"/>
        <v>0.28570475058621175</v>
      </c>
      <c r="L334" s="31">
        <v>0</v>
      </c>
      <c r="M334" s="36">
        <f t="shared" si="75"/>
        <v>0</v>
      </c>
      <c r="N334" s="31">
        <f t="shared" si="76"/>
        <v>5736848</v>
      </c>
      <c r="O334" s="36">
        <f t="shared" si="77"/>
        <v>0.75974417251377491</v>
      </c>
      <c r="P334" s="31">
        <v>1977698</v>
      </c>
      <c r="Q334" s="31">
        <v>7676814</v>
      </c>
      <c r="R334" s="31">
        <v>6037656</v>
      </c>
      <c r="S334" s="31">
        <v>5183352</v>
      </c>
      <c r="T334" s="36">
        <f t="shared" si="78"/>
        <v>0.8585040287157798</v>
      </c>
      <c r="U334" s="36">
        <f t="shared" si="79"/>
        <v>9.0846024013777615E-2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51682259</v>
      </c>
      <c r="E335" s="31">
        <v>37962953</v>
      </c>
      <c r="F335" s="31">
        <v>14338757</v>
      </c>
      <c r="G335" s="36">
        <f t="shared" si="72"/>
        <v>0.2774406010387433</v>
      </c>
      <c r="H335" s="31">
        <v>14337880</v>
      </c>
      <c r="I335" s="36">
        <f t="shared" si="73"/>
        <v>0.27742363196624203</v>
      </c>
      <c r="J335" s="31">
        <v>2487757</v>
      </c>
      <c r="K335" s="36">
        <f t="shared" si="74"/>
        <v>6.5531177197938217E-2</v>
      </c>
      <c r="L335" s="31">
        <v>0</v>
      </c>
      <c r="M335" s="36">
        <f t="shared" si="75"/>
        <v>0</v>
      </c>
      <c r="N335" s="31">
        <f t="shared" si="76"/>
        <v>31164394</v>
      </c>
      <c r="O335" s="36">
        <f t="shared" si="77"/>
        <v>0.82091595983062748</v>
      </c>
      <c r="P335" s="31">
        <v>11942249</v>
      </c>
      <c r="Q335" s="31">
        <v>42426756</v>
      </c>
      <c r="R335" s="31">
        <v>40550932</v>
      </c>
      <c r="S335" s="31">
        <v>32905156</v>
      </c>
      <c r="T335" s="36">
        <f t="shared" si="78"/>
        <v>0.81145252099261245</v>
      </c>
      <c r="U335" s="36">
        <f t="shared" si="79"/>
        <v>-0.79168438038764721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64662451</v>
      </c>
      <c r="E337" s="32">
        <f>SUM(E333:E336)</f>
        <v>50486219</v>
      </c>
      <c r="F337" s="32">
        <f>SUM(F333:F336)</f>
        <v>17170893</v>
      </c>
      <c r="G337" s="37">
        <f t="shared" si="72"/>
        <v>0.26554658436934286</v>
      </c>
      <c r="H337" s="32">
        <f>SUM(H333:H336)</f>
        <v>17432852</v>
      </c>
      <c r="I337" s="37">
        <f t="shared" si="73"/>
        <v>0.26959776083959452</v>
      </c>
      <c r="J337" s="32">
        <f>SUM(J333:J336)</f>
        <v>5875307</v>
      </c>
      <c r="K337" s="37">
        <f t="shared" si="74"/>
        <v>0.11637447042726649</v>
      </c>
      <c r="L337" s="32">
        <f>SUM(L333:L336)</f>
        <v>0</v>
      </c>
      <c r="M337" s="37">
        <f t="shared" si="75"/>
        <v>0</v>
      </c>
      <c r="N337" s="32">
        <f t="shared" si="76"/>
        <v>40479052</v>
      </c>
      <c r="O337" s="37">
        <f t="shared" si="77"/>
        <v>0.801784185898334</v>
      </c>
      <c r="P337" s="32">
        <f>SUM(P333:P336)</f>
        <v>15112497</v>
      </c>
      <c r="Q337" s="32">
        <f>SUM(Q333:Q336)</f>
        <v>55770426</v>
      </c>
      <c r="R337" s="32">
        <f>SUM(R333:R336)</f>
        <v>51269764</v>
      </c>
      <c r="S337" s="32">
        <f>SUM(S333:S336)</f>
        <v>41324608</v>
      </c>
      <c r="T337" s="37">
        <f t="shared" si="78"/>
        <v>0.80602298071822609</v>
      </c>
      <c r="U337" s="37">
        <f t="shared" si="79"/>
        <v>-0.61122857460286006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14247377591</v>
      </c>
      <c r="E338" s="32">
        <f>SUM(E302,E304:E309,E311:E316,E318:E322,E324:E331,E333:E336)</f>
        <v>14451131482</v>
      </c>
      <c r="F338" s="32">
        <f>SUM(F302,F304:F309,F311:F316,F318:F322,F324:F331,F333:F336)</f>
        <v>2881042065</v>
      </c>
      <c r="G338" s="37">
        <f t="shared" si="72"/>
        <v>0.20221560400139466</v>
      </c>
      <c r="H338" s="32">
        <f>SUM(H302,H304:H309,H311:H316,H318:H322,H324:H331,H333:H336)</f>
        <v>3521589793</v>
      </c>
      <c r="I338" s="37">
        <f t="shared" si="73"/>
        <v>0.2471745955006184</v>
      </c>
      <c r="J338" s="32">
        <f>SUM(J302,J304:J309,J311:J316,J318:J322,J324:J331,J333:J336)</f>
        <v>3910422529</v>
      </c>
      <c r="K338" s="37">
        <f t="shared" si="74"/>
        <v>0.27059628748591302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10313054387</v>
      </c>
      <c r="O338" s="37">
        <f t="shared" si="77"/>
        <v>0.71365030481147484</v>
      </c>
      <c r="P338" s="32">
        <f>SUM(P302,P304:P309,P311:P316,P318:P322,P324:P331,P333:P336)</f>
        <v>2230249794</v>
      </c>
      <c r="Q338" s="32">
        <f>SUM(Q302,Q304:Q309,Q311:Q316,Q318:Q322,Q324:Q331,Q333:Q336)</f>
        <v>12541691345</v>
      </c>
      <c r="R338" s="32">
        <f>SUM(R302,R304:R309,R311:R316,R318:R322,R324:R331,R333:R336)</f>
        <v>13241154381</v>
      </c>
      <c r="S338" s="32">
        <f>SUM(S302,S304:S309,S311:S316,S318:S322,S324:S331,S333:S336)</f>
        <v>7676721744</v>
      </c>
      <c r="T338" s="37">
        <f t="shared" si="78"/>
        <v>0.57976227171065109</v>
      </c>
      <c r="U338" s="37">
        <f t="shared" si="79"/>
        <v>0.75335630094895101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90874325570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93689851966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22125511574</v>
      </c>
      <c r="G339" s="39">
        <f t="shared" si="72"/>
        <v>0.2434737362309978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23141852320</v>
      </c>
      <c r="I339" s="39">
        <f t="shared" si="73"/>
        <v>0.25465776141770602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22441775224</v>
      </c>
      <c r="K339" s="39">
        <f t="shared" si="74"/>
        <v>0.23953261482517987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67709139118</v>
      </c>
      <c r="O339" s="39">
        <f t="shared" si="77"/>
        <v>0.72269448288349958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20467746087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83644287310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84340840885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59291356850</v>
      </c>
      <c r="T339" s="39">
        <f t="shared" si="78"/>
        <v>0.70299698494641116</v>
      </c>
      <c r="U339" s="39">
        <f t="shared" si="79"/>
        <v>9.6445848439257187E-2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743333027</v>
      </c>
      <c r="E8" s="31">
        <v>742333027</v>
      </c>
      <c r="F8" s="31">
        <v>209692408</v>
      </c>
      <c r="G8" s="36">
        <f>IF(($D8       =0),0,($F8       /$D8       ))</f>
        <v>0.28209752612001188</v>
      </c>
      <c r="H8" s="31">
        <v>203696154</v>
      </c>
      <c r="I8" s="36">
        <f>IF(($D8       =0),0,($H8       /$D8       ))</f>
        <v>0.27403081337861773</v>
      </c>
      <c r="J8" s="31">
        <v>178222475</v>
      </c>
      <c r="K8" s="36">
        <f>IF(($E8       =0),0,($J8       /$E8       ))</f>
        <v>0.24008425937918024</v>
      </c>
      <c r="L8" s="31">
        <v>0</v>
      </c>
      <c r="M8" s="36">
        <f>IF(($E8       =0),0,($L8       /$E8       ))</f>
        <v>0</v>
      </c>
      <c r="N8" s="31">
        <f>$F8       +$H8       +$J8</f>
        <v>591611037</v>
      </c>
      <c r="O8" s="36">
        <f>IF(($E8       =0),0,($N8       /$E8       ))</f>
        <v>0.79696176174578315</v>
      </c>
      <c r="P8" s="31">
        <v>164326320</v>
      </c>
      <c r="Q8" s="31">
        <v>628112438</v>
      </c>
      <c r="R8" s="31">
        <v>687874057</v>
      </c>
      <c r="S8" s="31">
        <v>539831370</v>
      </c>
      <c r="T8" s="36">
        <f>IF(($R8       =0),0,($S8       /$R8       ))</f>
        <v>0.78478227882927698</v>
      </c>
      <c r="U8" s="36">
        <f>IF(($P8       =0),0,(($J8       /$P8       )-1))</f>
        <v>8.456438992852755E-2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1292268720</v>
      </c>
      <c r="E9" s="31">
        <v>1306807780</v>
      </c>
      <c r="F9" s="31">
        <v>298862888</v>
      </c>
      <c r="G9" s="36">
        <f>IF(($D9       =0),0,($F9       /$D9       ))</f>
        <v>0.23126992348774023</v>
      </c>
      <c r="H9" s="31">
        <v>244143517</v>
      </c>
      <c r="I9" s="36">
        <f>IF(($D9       =0),0,($H9       /$D9       ))</f>
        <v>0.18892627610765042</v>
      </c>
      <c r="J9" s="31">
        <v>240690683</v>
      </c>
      <c r="K9" s="36">
        <f>IF(($E9       =0),0,($J9       /$E9       ))</f>
        <v>0.18418216258247253</v>
      </c>
      <c r="L9" s="31">
        <v>0</v>
      </c>
      <c r="M9" s="36">
        <f>IF(($E9       =0),0,($L9       /$E9       ))</f>
        <v>0</v>
      </c>
      <c r="N9" s="31">
        <f>$F9       +$H9       +$J9</f>
        <v>783697088</v>
      </c>
      <c r="O9" s="36">
        <f>IF(($E9       =0),0,($N9       /$E9       ))</f>
        <v>0.59970341468276234</v>
      </c>
      <c r="P9" s="31">
        <v>262334285</v>
      </c>
      <c r="Q9" s="31">
        <v>1058186300</v>
      </c>
      <c r="R9" s="31">
        <v>1197503310</v>
      </c>
      <c r="S9" s="31">
        <v>707806174</v>
      </c>
      <c r="T9" s="36">
        <f>IF(($R9       =0),0,($S9       /$R9       ))</f>
        <v>0.5910682401370565</v>
      </c>
      <c r="U9" s="36">
        <f>IF(($P9       =0),0,(($J9       /$P9       )-1))</f>
        <v>-8.2503901462975038E-2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2035601747</v>
      </c>
      <c r="E10" s="32">
        <f>SUM(E8:E9)</f>
        <v>2049140807</v>
      </c>
      <c r="F10" s="32">
        <f>SUM(F8:F9)</f>
        <v>508555296</v>
      </c>
      <c r="G10" s="37">
        <f t="shared" ref="G10:G54" si="0">IF(($D10      =0),0,($F10      /$D10      ))</f>
        <v>0.24983044780222424</v>
      </c>
      <c r="H10" s="32">
        <f>SUM(H8:H9)</f>
        <v>447839671</v>
      </c>
      <c r="I10" s="37">
        <f t="shared" ref="I10:I54" si="1">IF(($D10      =0),0,($H10      /$D10      ))</f>
        <v>0.22000357960981845</v>
      </c>
      <c r="J10" s="32">
        <f>SUM(J8:J9)</f>
        <v>418913158</v>
      </c>
      <c r="K10" s="37">
        <f t="shared" ref="K10:K54" si="2">IF(($E10      =0),0,($J10      /$E10      ))</f>
        <v>0.20443356384732814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1375308125</v>
      </c>
      <c r="O10" s="37">
        <f t="shared" ref="O10:O54" si="5">IF(($E10      =0),0,($N10      /$E10      ))</f>
        <v>0.67116330917907485</v>
      </c>
      <c r="P10" s="32">
        <f>SUM(P8:P9)</f>
        <v>426660605</v>
      </c>
      <c r="Q10" s="32">
        <f>SUM(Q8:Q9)</f>
        <v>1686298738</v>
      </c>
      <c r="R10" s="32">
        <f>SUM(R8:R9)</f>
        <v>1885377367</v>
      </c>
      <c r="S10" s="32">
        <f>SUM(S8:S9)</f>
        <v>1247637544</v>
      </c>
      <c r="T10" s="37">
        <f t="shared" ref="T10:T54" si="6">IF(($R10      =0),0,($S10      /$R10      ))</f>
        <v>0.66174420348814977</v>
      </c>
      <c r="U10" s="37">
        <f t="shared" ref="U10:U54" si="7">IF(($P10      =0),0,(($J10      /$P10      )-1))</f>
        <v>-1.81583368823095E-2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83768837</v>
      </c>
      <c r="E11" s="31">
        <v>83768837</v>
      </c>
      <c r="F11" s="31">
        <v>30765278</v>
      </c>
      <c r="G11" s="36">
        <f t="shared" si="0"/>
        <v>0.36726399818586475</v>
      </c>
      <c r="H11" s="31">
        <v>11164404</v>
      </c>
      <c r="I11" s="36">
        <f t="shared" si="1"/>
        <v>0.13327633998308941</v>
      </c>
      <c r="J11" s="31">
        <v>12125073</v>
      </c>
      <c r="K11" s="36">
        <f t="shared" si="2"/>
        <v>0.14474443521282265</v>
      </c>
      <c r="L11" s="31">
        <v>0</v>
      </c>
      <c r="M11" s="36">
        <f t="shared" si="3"/>
        <v>0</v>
      </c>
      <c r="N11" s="31">
        <f t="shared" si="4"/>
        <v>54054755</v>
      </c>
      <c r="O11" s="36">
        <f t="shared" si="5"/>
        <v>0.64528477338177681</v>
      </c>
      <c r="P11" s="31">
        <v>11593548</v>
      </c>
      <c r="Q11" s="31">
        <v>70302509</v>
      </c>
      <c r="R11" s="31">
        <v>83768808</v>
      </c>
      <c r="S11" s="31">
        <v>52436029</v>
      </c>
      <c r="T11" s="36">
        <f t="shared" si="6"/>
        <v>0.62596126472278324</v>
      </c>
      <c r="U11" s="36">
        <f t="shared" si="7"/>
        <v>4.5846620896381252E-2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19089652</v>
      </c>
      <c r="E12" s="31">
        <v>19089652</v>
      </c>
      <c r="F12" s="31">
        <v>2175167</v>
      </c>
      <c r="G12" s="36">
        <f t="shared" si="0"/>
        <v>0.11394482204285337</v>
      </c>
      <c r="H12" s="31">
        <v>1881450</v>
      </c>
      <c r="I12" s="36">
        <f t="shared" si="1"/>
        <v>9.8558632708443297E-2</v>
      </c>
      <c r="J12" s="31">
        <v>608744</v>
      </c>
      <c r="K12" s="36">
        <f t="shared" si="2"/>
        <v>3.1888690270519333E-2</v>
      </c>
      <c r="L12" s="31">
        <v>0</v>
      </c>
      <c r="M12" s="36">
        <f t="shared" si="3"/>
        <v>0</v>
      </c>
      <c r="N12" s="31">
        <f t="shared" si="4"/>
        <v>4665361</v>
      </c>
      <c r="O12" s="36">
        <f t="shared" si="5"/>
        <v>0.244392145021816</v>
      </c>
      <c r="P12" s="31">
        <v>1742180</v>
      </c>
      <c r="Q12" s="31">
        <v>16210614</v>
      </c>
      <c r="R12" s="31">
        <v>19282764</v>
      </c>
      <c r="S12" s="31">
        <v>5632469</v>
      </c>
      <c r="T12" s="36">
        <f t="shared" si="6"/>
        <v>0.29209863274787784</v>
      </c>
      <c r="U12" s="36">
        <f t="shared" si="7"/>
        <v>-0.65058489937893904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67903476</v>
      </c>
      <c r="E13" s="31">
        <v>136668218</v>
      </c>
      <c r="F13" s="31">
        <v>25828809</v>
      </c>
      <c r="G13" s="36">
        <f t="shared" si="0"/>
        <v>0.38037535810390621</v>
      </c>
      <c r="H13" s="31">
        <v>17332516</v>
      </c>
      <c r="I13" s="36">
        <f t="shared" si="1"/>
        <v>0.2552522642581655</v>
      </c>
      <c r="J13" s="31">
        <v>15236355</v>
      </c>
      <c r="K13" s="36">
        <f t="shared" si="2"/>
        <v>0.11148425890794889</v>
      </c>
      <c r="L13" s="31">
        <v>0</v>
      </c>
      <c r="M13" s="36">
        <f t="shared" si="3"/>
        <v>0</v>
      </c>
      <c r="N13" s="31">
        <f t="shared" si="4"/>
        <v>58397680</v>
      </c>
      <c r="O13" s="36">
        <f t="shared" si="5"/>
        <v>0.42729524723882767</v>
      </c>
      <c r="P13" s="31">
        <v>25190182</v>
      </c>
      <c r="Q13" s="31">
        <v>46081920</v>
      </c>
      <c r="R13" s="31">
        <v>65899888</v>
      </c>
      <c r="S13" s="31">
        <v>59254752</v>
      </c>
      <c r="T13" s="36">
        <f t="shared" si="6"/>
        <v>0.89916316701479071</v>
      </c>
      <c r="U13" s="36">
        <f t="shared" si="7"/>
        <v>-0.395147085479573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38205753</v>
      </c>
      <c r="E14" s="31">
        <v>38205753</v>
      </c>
      <c r="F14" s="31">
        <v>16684665</v>
      </c>
      <c r="G14" s="36">
        <f t="shared" si="0"/>
        <v>0.43670556630568175</v>
      </c>
      <c r="H14" s="31">
        <v>21116908</v>
      </c>
      <c r="I14" s="36">
        <f t="shared" si="1"/>
        <v>0.55271539864690011</v>
      </c>
      <c r="J14" s="31">
        <v>-2519238</v>
      </c>
      <c r="K14" s="36">
        <f t="shared" si="2"/>
        <v>-6.5938708235903629E-2</v>
      </c>
      <c r="L14" s="31">
        <v>0</v>
      </c>
      <c r="M14" s="36">
        <f t="shared" si="3"/>
        <v>0</v>
      </c>
      <c r="N14" s="31">
        <f t="shared" si="4"/>
        <v>35282335</v>
      </c>
      <c r="O14" s="36">
        <f t="shared" si="5"/>
        <v>0.92348225671667827</v>
      </c>
      <c r="P14" s="31">
        <v>10042937</v>
      </c>
      <c r="Q14" s="31">
        <v>37909842</v>
      </c>
      <c r="R14" s="31">
        <v>38781727</v>
      </c>
      <c r="S14" s="31">
        <v>34150321</v>
      </c>
      <c r="T14" s="36">
        <f t="shared" si="6"/>
        <v>0.88057762358030112</v>
      </c>
      <c r="U14" s="36">
        <f t="shared" si="7"/>
        <v>-1.2508467393552305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13061282</v>
      </c>
      <c r="E15" s="31">
        <v>13284890</v>
      </c>
      <c r="F15" s="31">
        <v>5199301</v>
      </c>
      <c r="G15" s="36">
        <f t="shared" si="0"/>
        <v>0.39806973006171981</v>
      </c>
      <c r="H15" s="31">
        <v>312748</v>
      </c>
      <c r="I15" s="36">
        <f t="shared" si="1"/>
        <v>2.3944663318654327E-2</v>
      </c>
      <c r="J15" s="31">
        <v>5328424</v>
      </c>
      <c r="K15" s="36">
        <f t="shared" si="2"/>
        <v>0.40108905681567553</v>
      </c>
      <c r="L15" s="31">
        <v>0</v>
      </c>
      <c r="M15" s="36">
        <f t="shared" si="3"/>
        <v>0</v>
      </c>
      <c r="N15" s="31">
        <f t="shared" si="4"/>
        <v>10840473</v>
      </c>
      <c r="O15" s="36">
        <f t="shared" si="5"/>
        <v>0.81600020775482518</v>
      </c>
      <c r="P15" s="31">
        <v>6149140</v>
      </c>
      <c r="Q15" s="31">
        <v>13701166</v>
      </c>
      <c r="R15" s="31">
        <v>12548883</v>
      </c>
      <c r="S15" s="31">
        <v>8352455</v>
      </c>
      <c r="T15" s="36">
        <f t="shared" si="6"/>
        <v>0.6655935034217787</v>
      </c>
      <c r="U15" s="36">
        <f t="shared" si="7"/>
        <v>-0.13346841997417525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88331940</v>
      </c>
      <c r="E16" s="31">
        <v>98564584</v>
      </c>
      <c r="F16" s="31">
        <v>14491277</v>
      </c>
      <c r="G16" s="36">
        <f t="shared" si="0"/>
        <v>0.1640547801848346</v>
      </c>
      <c r="H16" s="31">
        <v>2341559</v>
      </c>
      <c r="I16" s="36">
        <f t="shared" si="1"/>
        <v>2.6508633230516616E-2</v>
      </c>
      <c r="J16" s="31">
        <v>55845908</v>
      </c>
      <c r="K16" s="36">
        <f t="shared" si="2"/>
        <v>0.56659203269198599</v>
      </c>
      <c r="L16" s="31">
        <v>0</v>
      </c>
      <c r="M16" s="36">
        <f t="shared" si="3"/>
        <v>0</v>
      </c>
      <c r="N16" s="31">
        <f t="shared" si="4"/>
        <v>72678744</v>
      </c>
      <c r="O16" s="36">
        <f t="shared" si="5"/>
        <v>0.73737179269178466</v>
      </c>
      <c r="P16" s="31">
        <v>27576536</v>
      </c>
      <c r="Q16" s="31">
        <v>78212760</v>
      </c>
      <c r="R16" s="31">
        <v>82940773</v>
      </c>
      <c r="S16" s="31">
        <v>59446228</v>
      </c>
      <c r="T16" s="36">
        <f t="shared" si="6"/>
        <v>0.71673105819739591</v>
      </c>
      <c r="U16" s="36">
        <f t="shared" si="7"/>
        <v>1.0251241127602104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19537676</v>
      </c>
      <c r="E17" s="31">
        <v>22002363</v>
      </c>
      <c r="F17" s="31">
        <v>3378585</v>
      </c>
      <c r="G17" s="36">
        <f t="shared" si="0"/>
        <v>0.17292665719300493</v>
      </c>
      <c r="H17" s="31">
        <v>6830193</v>
      </c>
      <c r="I17" s="36">
        <f t="shared" si="1"/>
        <v>0.34959086229088865</v>
      </c>
      <c r="J17" s="31">
        <v>4641805</v>
      </c>
      <c r="K17" s="36">
        <f t="shared" si="2"/>
        <v>0.2109684764313724</v>
      </c>
      <c r="L17" s="31">
        <v>0</v>
      </c>
      <c r="M17" s="36">
        <f t="shared" si="3"/>
        <v>0</v>
      </c>
      <c r="N17" s="31">
        <f t="shared" si="4"/>
        <v>14850583</v>
      </c>
      <c r="O17" s="36">
        <f t="shared" si="5"/>
        <v>0.67495400380404591</v>
      </c>
      <c r="P17" s="31">
        <v>4209622</v>
      </c>
      <c r="Q17" s="31">
        <v>18030680</v>
      </c>
      <c r="R17" s="31">
        <v>25748861</v>
      </c>
      <c r="S17" s="31">
        <v>13499374</v>
      </c>
      <c r="T17" s="36">
        <f t="shared" si="6"/>
        <v>0.52427072405260955</v>
      </c>
      <c r="U17" s="36">
        <f t="shared" si="7"/>
        <v>0.10266551248544409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329898616</v>
      </c>
      <c r="E19" s="32">
        <f>SUM(E11:E18)</f>
        <v>411584297</v>
      </c>
      <c r="F19" s="32">
        <f>SUM(F11:F18)</f>
        <v>98523082</v>
      </c>
      <c r="G19" s="37">
        <f t="shared" si="0"/>
        <v>0.29864654539805646</v>
      </c>
      <c r="H19" s="32">
        <f>SUM(H11:H18)</f>
        <v>60979778</v>
      </c>
      <c r="I19" s="37">
        <f t="shared" si="1"/>
        <v>0.18484399461681889</v>
      </c>
      <c r="J19" s="32">
        <f>SUM(J11:J18)</f>
        <v>91267071</v>
      </c>
      <c r="K19" s="37">
        <f t="shared" si="2"/>
        <v>0.22174575576677066</v>
      </c>
      <c r="L19" s="32">
        <f>SUM(L11:L18)</f>
        <v>0</v>
      </c>
      <c r="M19" s="37">
        <f t="shared" si="3"/>
        <v>0</v>
      </c>
      <c r="N19" s="32">
        <f t="shared" si="4"/>
        <v>250769931</v>
      </c>
      <c r="O19" s="37">
        <f t="shared" si="5"/>
        <v>0.60927963682734965</v>
      </c>
      <c r="P19" s="32">
        <f>SUM(P11:P18)</f>
        <v>86504145</v>
      </c>
      <c r="Q19" s="32">
        <f>SUM(Q11:Q18)</f>
        <v>280449491</v>
      </c>
      <c r="R19" s="32">
        <f>SUM(R11:R18)</f>
        <v>328971704</v>
      </c>
      <c r="S19" s="32">
        <f>SUM(S11:S18)</f>
        <v>232771628</v>
      </c>
      <c r="T19" s="37">
        <f t="shared" si="6"/>
        <v>0.70757340272645453</v>
      </c>
      <c r="U19" s="37">
        <f t="shared" si="7"/>
        <v>5.506008989511435E-2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-1</v>
      </c>
      <c r="E22" s="31">
        <v>-1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67122</v>
      </c>
      <c r="E24" s="31">
        <v>67122</v>
      </c>
      <c r="F24" s="31">
        <v>3973</v>
      </c>
      <c r="G24" s="36">
        <f t="shared" si="0"/>
        <v>5.9190727332320253E-2</v>
      </c>
      <c r="H24" s="31">
        <v>3234</v>
      </c>
      <c r="I24" s="36">
        <f t="shared" si="1"/>
        <v>4.8180924287118974E-2</v>
      </c>
      <c r="J24" s="31">
        <v>3556</v>
      </c>
      <c r="K24" s="36">
        <f t="shared" si="2"/>
        <v>5.297815917284944E-2</v>
      </c>
      <c r="L24" s="31">
        <v>0</v>
      </c>
      <c r="M24" s="36">
        <f t="shared" si="3"/>
        <v>0</v>
      </c>
      <c r="N24" s="31">
        <f t="shared" si="4"/>
        <v>10763</v>
      </c>
      <c r="O24" s="36">
        <f t="shared" si="5"/>
        <v>0.16034981079228866</v>
      </c>
      <c r="P24" s="31">
        <v>3472</v>
      </c>
      <c r="Q24" s="31">
        <v>63987</v>
      </c>
      <c r="R24" s="31">
        <v>63987</v>
      </c>
      <c r="S24" s="31">
        <v>12962</v>
      </c>
      <c r="T24" s="36">
        <f t="shared" si="6"/>
        <v>0.20257239751824591</v>
      </c>
      <c r="U24" s="36">
        <f t="shared" si="7"/>
        <v>2.4193548387096753E-2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401440236</v>
      </c>
      <c r="E26" s="31">
        <v>151672243</v>
      </c>
      <c r="F26" s="31">
        <v>51572856</v>
      </c>
      <c r="G26" s="36">
        <f t="shared" si="0"/>
        <v>0.12846957373749651</v>
      </c>
      <c r="H26" s="31">
        <v>51523798</v>
      </c>
      <c r="I26" s="36">
        <f t="shared" si="1"/>
        <v>0.12834736874756122</v>
      </c>
      <c r="J26" s="31">
        <v>45021944</v>
      </c>
      <c r="K26" s="36">
        <f t="shared" si="2"/>
        <v>0.29683706859929537</v>
      </c>
      <c r="L26" s="31">
        <v>0</v>
      </c>
      <c r="M26" s="36">
        <f t="shared" si="3"/>
        <v>0</v>
      </c>
      <c r="N26" s="31">
        <f t="shared" si="4"/>
        <v>148118598</v>
      </c>
      <c r="O26" s="36">
        <f t="shared" si="5"/>
        <v>0.97657023506931329</v>
      </c>
      <c r="P26" s="31">
        <v>44407091</v>
      </c>
      <c r="Q26" s="31">
        <v>139505212</v>
      </c>
      <c r="R26" s="31">
        <v>371935872</v>
      </c>
      <c r="S26" s="31">
        <v>179561766</v>
      </c>
      <c r="T26" s="36">
        <f t="shared" si="6"/>
        <v>0.4827761437326486</v>
      </c>
      <c r="U26" s="36">
        <f t="shared" si="7"/>
        <v>1.3845829261817766E-2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401507357</v>
      </c>
      <c r="E27" s="32">
        <f>SUM(E20:E26)</f>
        <v>151739364</v>
      </c>
      <c r="F27" s="32">
        <f>SUM(F20:F26)</f>
        <v>51576829</v>
      </c>
      <c r="G27" s="37">
        <f t="shared" si="0"/>
        <v>0.12845799236500666</v>
      </c>
      <c r="H27" s="32">
        <f>SUM(H20:H26)</f>
        <v>51527032</v>
      </c>
      <c r="I27" s="37">
        <f t="shared" si="1"/>
        <v>0.1283339672403562</v>
      </c>
      <c r="J27" s="32">
        <f>SUM(J20:J26)</f>
        <v>45025500</v>
      </c>
      <c r="K27" s="37">
        <f t="shared" si="2"/>
        <v>0.29672919941855036</v>
      </c>
      <c r="L27" s="32">
        <f>SUM(L20:L26)</f>
        <v>0</v>
      </c>
      <c r="M27" s="37">
        <f t="shared" si="3"/>
        <v>0</v>
      </c>
      <c r="N27" s="32">
        <f t="shared" si="4"/>
        <v>148129361</v>
      </c>
      <c r="O27" s="37">
        <f t="shared" si="5"/>
        <v>0.97620918590379746</v>
      </c>
      <c r="P27" s="32">
        <f>SUM(P20:P26)</f>
        <v>44410563</v>
      </c>
      <c r="Q27" s="32">
        <f>SUM(Q20:Q26)</f>
        <v>139569199</v>
      </c>
      <c r="R27" s="32">
        <f>SUM(R20:R26)</f>
        <v>371999859</v>
      </c>
      <c r="S27" s="32">
        <f>SUM(S20:S26)</f>
        <v>179574728</v>
      </c>
      <c r="T27" s="37">
        <f t="shared" si="6"/>
        <v>0.48272794641032379</v>
      </c>
      <c r="U27" s="37">
        <f t="shared" si="7"/>
        <v>1.3846638242347886E-2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458</v>
      </c>
      <c r="G31" s="36">
        <f t="shared" si="0"/>
        <v>0</v>
      </c>
      <c r="H31" s="31">
        <v>698</v>
      </c>
      <c r="I31" s="36">
        <f t="shared" si="1"/>
        <v>0</v>
      </c>
      <c r="J31" s="31">
        <v>333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1489</v>
      </c>
      <c r="O31" s="36">
        <f t="shared" si="5"/>
        <v>0</v>
      </c>
      <c r="P31" s="31">
        <v>2333</v>
      </c>
      <c r="Q31" s="31">
        <v>0</v>
      </c>
      <c r="R31" s="31">
        <v>2212</v>
      </c>
      <c r="S31" s="31">
        <v>4545</v>
      </c>
      <c r="T31" s="36">
        <f t="shared" si="6"/>
        <v>2.0547016274864376</v>
      </c>
      <c r="U31" s="36">
        <f t="shared" si="7"/>
        <v>-0.85726532361765972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108457456</v>
      </c>
      <c r="E34" s="31">
        <v>108457456</v>
      </c>
      <c r="F34" s="31">
        <v>10115990</v>
      </c>
      <c r="G34" s="36">
        <f t="shared" si="0"/>
        <v>9.3271503620737703E-2</v>
      </c>
      <c r="H34" s="31">
        <v>16910465</v>
      </c>
      <c r="I34" s="36">
        <f t="shared" si="1"/>
        <v>0.15591795736016525</v>
      </c>
      <c r="J34" s="31">
        <v>17040475</v>
      </c>
      <c r="K34" s="36">
        <f t="shared" si="2"/>
        <v>0.15711667623846903</v>
      </c>
      <c r="L34" s="31">
        <v>0</v>
      </c>
      <c r="M34" s="36">
        <f t="shared" si="3"/>
        <v>0</v>
      </c>
      <c r="N34" s="31">
        <f t="shared" si="4"/>
        <v>44066930</v>
      </c>
      <c r="O34" s="36">
        <f t="shared" si="5"/>
        <v>0.40630613721937198</v>
      </c>
      <c r="P34" s="31">
        <v>17924662</v>
      </c>
      <c r="Q34" s="31">
        <v>88167412</v>
      </c>
      <c r="R34" s="31">
        <v>88167412</v>
      </c>
      <c r="S34" s="31">
        <v>53743122</v>
      </c>
      <c r="T34" s="36">
        <f t="shared" si="6"/>
        <v>0.60955766740663775</v>
      </c>
      <c r="U34" s="36">
        <f t="shared" si="7"/>
        <v>-4.9327959433767887E-2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108457456</v>
      </c>
      <c r="E35" s="32">
        <f>SUM(E28:E34)</f>
        <v>108457456</v>
      </c>
      <c r="F35" s="32">
        <f>SUM(F28:F34)</f>
        <v>10116448</v>
      </c>
      <c r="G35" s="37">
        <f t="shared" si="0"/>
        <v>9.3275726474720183E-2</v>
      </c>
      <c r="H35" s="32">
        <f>SUM(H28:H34)</f>
        <v>16911163</v>
      </c>
      <c r="I35" s="37">
        <f t="shared" si="1"/>
        <v>0.1559243930633962</v>
      </c>
      <c r="J35" s="32">
        <f>SUM(J28:J34)</f>
        <v>17040808</v>
      </c>
      <c r="K35" s="37">
        <f t="shared" si="2"/>
        <v>0.15711974656680128</v>
      </c>
      <c r="L35" s="32">
        <f>SUM(L28:L34)</f>
        <v>0</v>
      </c>
      <c r="M35" s="37">
        <f t="shared" si="3"/>
        <v>0</v>
      </c>
      <c r="N35" s="32">
        <f t="shared" si="4"/>
        <v>44068419</v>
      </c>
      <c r="O35" s="37">
        <f t="shared" si="5"/>
        <v>0.40631986610491766</v>
      </c>
      <c r="P35" s="32">
        <f>SUM(P28:P34)</f>
        <v>17926995</v>
      </c>
      <c r="Q35" s="32">
        <f>SUM(Q28:Q34)</f>
        <v>88167412</v>
      </c>
      <c r="R35" s="32">
        <f>SUM(R28:R34)</f>
        <v>88169624</v>
      </c>
      <c r="S35" s="32">
        <f>SUM(S28:S34)</f>
        <v>53747667</v>
      </c>
      <c r="T35" s="37">
        <f t="shared" si="6"/>
        <v>0.60959392318606231</v>
      </c>
      <c r="U35" s="37">
        <f t="shared" si="7"/>
        <v>-4.9433103540219681E-2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53580927</v>
      </c>
      <c r="E39" s="31">
        <v>103818515</v>
      </c>
      <c r="F39" s="31">
        <v>14096209</v>
      </c>
      <c r="G39" s="36">
        <f t="shared" si="0"/>
        <v>0.26308258907129395</v>
      </c>
      <c r="H39" s="31">
        <v>8885979</v>
      </c>
      <c r="I39" s="36">
        <f t="shared" si="1"/>
        <v>0.16584220351394816</v>
      </c>
      <c r="J39" s="31">
        <v>5993638</v>
      </c>
      <c r="K39" s="36">
        <f t="shared" si="2"/>
        <v>5.7731879520719405E-2</v>
      </c>
      <c r="L39" s="31">
        <v>0</v>
      </c>
      <c r="M39" s="36">
        <f t="shared" si="3"/>
        <v>0</v>
      </c>
      <c r="N39" s="31">
        <f t="shared" si="4"/>
        <v>28975826</v>
      </c>
      <c r="O39" s="36">
        <f t="shared" si="5"/>
        <v>0.27910075577559551</v>
      </c>
      <c r="P39" s="31">
        <v>13430820</v>
      </c>
      <c r="Q39" s="31">
        <v>67678001</v>
      </c>
      <c r="R39" s="31">
        <v>43621023</v>
      </c>
      <c r="S39" s="31">
        <v>30925944</v>
      </c>
      <c r="T39" s="36">
        <f t="shared" si="6"/>
        <v>0.70896879241002675</v>
      </c>
      <c r="U39" s="36">
        <f t="shared" si="7"/>
        <v>-0.55373998013524117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53580927</v>
      </c>
      <c r="E40" s="32">
        <f>SUM(E36:E39)</f>
        <v>103818515</v>
      </c>
      <c r="F40" s="32">
        <f>SUM(F36:F39)</f>
        <v>14096209</v>
      </c>
      <c r="G40" s="37">
        <f t="shared" si="0"/>
        <v>0.26308258907129395</v>
      </c>
      <c r="H40" s="32">
        <f>SUM(H36:H39)</f>
        <v>8885979</v>
      </c>
      <c r="I40" s="37">
        <f t="shared" si="1"/>
        <v>0.16584220351394816</v>
      </c>
      <c r="J40" s="32">
        <f>SUM(J36:J39)</f>
        <v>5993638</v>
      </c>
      <c r="K40" s="37">
        <f t="shared" si="2"/>
        <v>5.7731879520719405E-2</v>
      </c>
      <c r="L40" s="32">
        <f>SUM(L36:L39)</f>
        <v>0</v>
      </c>
      <c r="M40" s="37">
        <f t="shared" si="3"/>
        <v>0</v>
      </c>
      <c r="N40" s="32">
        <f t="shared" si="4"/>
        <v>28975826</v>
      </c>
      <c r="O40" s="37">
        <f t="shared" si="5"/>
        <v>0.27910075577559551</v>
      </c>
      <c r="P40" s="32">
        <f>SUM(P36:P39)</f>
        <v>13430820</v>
      </c>
      <c r="Q40" s="32">
        <f>SUM(Q36:Q39)</f>
        <v>67678001</v>
      </c>
      <c r="R40" s="32">
        <f>SUM(R36:R39)</f>
        <v>43621023</v>
      </c>
      <c r="S40" s="32">
        <f>SUM(S36:S39)</f>
        <v>30925944</v>
      </c>
      <c r="T40" s="37">
        <f t="shared" si="6"/>
        <v>0.70896879241002675</v>
      </c>
      <c r="U40" s="37">
        <f t="shared" si="7"/>
        <v>-0.55373998013524117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0</v>
      </c>
      <c r="E47" s="32">
        <f>SUM(E41:E46)</f>
        <v>0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0</v>
      </c>
      <c r="R47" s="32">
        <f>SUM(R41:R46)</f>
        <v>0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5295175</v>
      </c>
      <c r="E52" s="31">
        <v>4174203</v>
      </c>
      <c r="F52" s="31">
        <v>1282824</v>
      </c>
      <c r="G52" s="36">
        <f t="shared" si="0"/>
        <v>0.24226281473227987</v>
      </c>
      <c r="H52" s="31">
        <v>1278565</v>
      </c>
      <c r="I52" s="36">
        <f t="shared" si="1"/>
        <v>0.24145849759450821</v>
      </c>
      <c r="J52" s="31">
        <v>1226460</v>
      </c>
      <c r="K52" s="36">
        <f t="shared" si="2"/>
        <v>0.29381896376386102</v>
      </c>
      <c r="L52" s="31">
        <v>0</v>
      </c>
      <c r="M52" s="36">
        <f t="shared" si="3"/>
        <v>0</v>
      </c>
      <c r="N52" s="31">
        <f t="shared" si="4"/>
        <v>3787849</v>
      </c>
      <c r="O52" s="36">
        <f t="shared" si="5"/>
        <v>0.90744245069058693</v>
      </c>
      <c r="P52" s="31">
        <v>1089342</v>
      </c>
      <c r="Q52" s="31">
        <v>1164840</v>
      </c>
      <c r="R52" s="31">
        <v>7657553</v>
      </c>
      <c r="S52" s="31">
        <v>3264578</v>
      </c>
      <c r="T52" s="36">
        <f t="shared" si="6"/>
        <v>0.42632130655837447</v>
      </c>
      <c r="U52" s="36">
        <f t="shared" si="7"/>
        <v>0.12587231558133261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5295175</v>
      </c>
      <c r="E53" s="32">
        <f>SUM(E48:E52)</f>
        <v>4174203</v>
      </c>
      <c r="F53" s="32">
        <f>SUM(F48:F52)</f>
        <v>1282824</v>
      </c>
      <c r="G53" s="37">
        <f t="shared" si="0"/>
        <v>0.24226281473227987</v>
      </c>
      <c r="H53" s="32">
        <f>SUM(H48:H52)</f>
        <v>1278565</v>
      </c>
      <c r="I53" s="37">
        <f t="shared" si="1"/>
        <v>0.24145849759450821</v>
      </c>
      <c r="J53" s="32">
        <f>SUM(J48:J52)</f>
        <v>1226460</v>
      </c>
      <c r="K53" s="37">
        <f t="shared" si="2"/>
        <v>0.29381896376386102</v>
      </c>
      <c r="L53" s="32">
        <f>SUM(L48:L52)</f>
        <v>0</v>
      </c>
      <c r="M53" s="37">
        <f t="shared" si="3"/>
        <v>0</v>
      </c>
      <c r="N53" s="32">
        <f t="shared" si="4"/>
        <v>3787849</v>
      </c>
      <c r="O53" s="37">
        <f t="shared" si="5"/>
        <v>0.90744245069058693</v>
      </c>
      <c r="P53" s="32">
        <f>SUM(P48:P52)</f>
        <v>1089342</v>
      </c>
      <c r="Q53" s="32">
        <f>SUM(Q48:Q52)</f>
        <v>1164840</v>
      </c>
      <c r="R53" s="32">
        <f>SUM(R48:R52)</f>
        <v>7657553</v>
      </c>
      <c r="S53" s="32">
        <f>SUM(S48:S52)</f>
        <v>3264578</v>
      </c>
      <c r="T53" s="37">
        <f t="shared" si="6"/>
        <v>0.42632130655837447</v>
      </c>
      <c r="U53" s="37">
        <f t="shared" si="7"/>
        <v>0.12587231558133261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2934341278</v>
      </c>
      <c r="E54" s="32">
        <f>SUM(E8:E9,E11:E18,E20:E26,E28:E34,E36:E39,E41:E46,E48:E52)</f>
        <v>2828914642</v>
      </c>
      <c r="F54" s="32">
        <f>SUM(F8:F9,F11:F18,F20:F26,F28:F34,F36:F39,F41:F46,F48:F52)</f>
        <v>684150688</v>
      </c>
      <c r="G54" s="37">
        <f t="shared" si="0"/>
        <v>0.2331530736146363</v>
      </c>
      <c r="H54" s="32">
        <f>SUM(H8:H9,H11:H18,H20:H26,H28:H34,H36:H39,H41:H46,H48:H52)</f>
        <v>587422188</v>
      </c>
      <c r="I54" s="37">
        <f t="shared" si="1"/>
        <v>0.20018877572426666</v>
      </c>
      <c r="J54" s="32">
        <f>SUM(J8:J9,J11:J18,J20:J26,J28:J34,J36:J39,J41:J46,J48:J52)</f>
        <v>579466635</v>
      </c>
      <c r="K54" s="37">
        <f t="shared" si="2"/>
        <v>0.20483708712763629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1851039511</v>
      </c>
      <c r="O54" s="37">
        <f t="shared" si="5"/>
        <v>0.65432851296331196</v>
      </c>
      <c r="P54" s="32">
        <f>SUM(P8:P9,P11:P18,P20:P26,P28:P34,P36:P39,P41:P46,P48:P52)</f>
        <v>590022470</v>
      </c>
      <c r="Q54" s="32">
        <f>SUM(Q8:Q9,Q11:Q18,Q20:Q26,Q28:Q34,Q36:Q39,Q41:Q46,Q48:Q52)</f>
        <v>2263327681</v>
      </c>
      <c r="R54" s="32">
        <f>SUM(R8:R9,R11:R18,R20:R26,R28:R34,R36:R39,R41:R46,R48:R52)</f>
        <v>2725797130</v>
      </c>
      <c r="S54" s="32">
        <f>SUM(S8:S9,S11:S18,S20:S26,S28:S34,S36:S39,S41:S46,S48:S52)</f>
        <v>1747922089</v>
      </c>
      <c r="T54" s="37">
        <f t="shared" si="6"/>
        <v>0.64125171670424352</v>
      </c>
      <c r="U54" s="37">
        <f t="shared" si="7"/>
        <v>-1.7890564405114939E-2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819242028</v>
      </c>
      <c r="E57" s="31">
        <v>819242028</v>
      </c>
      <c r="F57" s="31">
        <v>195076781</v>
      </c>
      <c r="G57" s="36">
        <f t="shared" ref="G57:G85" si="8">IF(($D57      =0),0,($F57      /$D57      ))</f>
        <v>0.23811861981280091</v>
      </c>
      <c r="H57" s="31">
        <v>241199868</v>
      </c>
      <c r="I57" s="36">
        <f t="shared" ref="I57:I85" si="9">IF(($D57      =0),0,($H57      /$D57      ))</f>
        <v>0.29441832786440003</v>
      </c>
      <c r="J57" s="31">
        <v>234492753</v>
      </c>
      <c r="K57" s="36">
        <f t="shared" ref="K57:K85" si="10">IF(($E57      =0),0,($J57      /$E57      ))</f>
        <v>0.28623135164642699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670769402</v>
      </c>
      <c r="O57" s="36">
        <f t="shared" ref="O57:O85" si="13">IF(($E57      =0),0,($N57      /$E57      ))</f>
        <v>0.81876829932362793</v>
      </c>
      <c r="P57" s="31">
        <v>238852874</v>
      </c>
      <c r="Q57" s="31">
        <v>695724656</v>
      </c>
      <c r="R57" s="31">
        <v>695724656</v>
      </c>
      <c r="S57" s="31">
        <v>599397398</v>
      </c>
      <c r="T57" s="36">
        <f t="shared" ref="T57:T85" si="14">IF(($R57      =0),0,($S57      /$R57      ))</f>
        <v>0.86154399277176108</v>
      </c>
      <c r="U57" s="36">
        <f t="shared" ref="U57:U85" si="15">IF(($P57      =0),0,(($J57      /$P57      )-1))</f>
        <v>-1.8254421338886662E-2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819242028</v>
      </c>
      <c r="E58" s="32">
        <f>E57</f>
        <v>819242028</v>
      </c>
      <c r="F58" s="32">
        <f>F57</f>
        <v>195076781</v>
      </c>
      <c r="G58" s="37">
        <f t="shared" si="8"/>
        <v>0.23811861981280091</v>
      </c>
      <c r="H58" s="32">
        <f>H57</f>
        <v>241199868</v>
      </c>
      <c r="I58" s="37">
        <f t="shared" si="9"/>
        <v>0.29441832786440003</v>
      </c>
      <c r="J58" s="32">
        <f>J57</f>
        <v>234492753</v>
      </c>
      <c r="K58" s="37">
        <f t="shared" si="10"/>
        <v>0.28623135164642699</v>
      </c>
      <c r="L58" s="32">
        <f>L57</f>
        <v>0</v>
      </c>
      <c r="M58" s="37">
        <f t="shared" si="11"/>
        <v>0</v>
      </c>
      <c r="N58" s="32">
        <f t="shared" si="12"/>
        <v>670769402</v>
      </c>
      <c r="O58" s="37">
        <f t="shared" si="13"/>
        <v>0.81876829932362793</v>
      </c>
      <c r="P58" s="32">
        <f>P57</f>
        <v>238852874</v>
      </c>
      <c r="Q58" s="32">
        <f>Q57</f>
        <v>695724656</v>
      </c>
      <c r="R58" s="32">
        <f>R57</f>
        <v>695724656</v>
      </c>
      <c r="S58" s="32">
        <f>S57</f>
        <v>599397398</v>
      </c>
      <c r="T58" s="37">
        <f t="shared" si="14"/>
        <v>0.86154399277176108</v>
      </c>
      <c r="U58" s="37">
        <f t="shared" si="15"/>
        <v>-1.8254421338886662E-2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25514388</v>
      </c>
      <c r="E59" s="31">
        <v>26147949</v>
      </c>
      <c r="F59" s="31">
        <v>11202048</v>
      </c>
      <c r="G59" s="36">
        <f t="shared" si="8"/>
        <v>0.43904827346828779</v>
      </c>
      <c r="H59" s="31">
        <v>2842682</v>
      </c>
      <c r="I59" s="36">
        <f t="shared" si="9"/>
        <v>0.11141486129316525</v>
      </c>
      <c r="J59" s="31">
        <v>11459027</v>
      </c>
      <c r="K59" s="36">
        <f t="shared" si="10"/>
        <v>0.43823808131184594</v>
      </c>
      <c r="L59" s="31">
        <v>0</v>
      </c>
      <c r="M59" s="36">
        <f t="shared" si="11"/>
        <v>0</v>
      </c>
      <c r="N59" s="31">
        <f t="shared" si="12"/>
        <v>25503757</v>
      </c>
      <c r="O59" s="36">
        <f t="shared" si="13"/>
        <v>0.97536357440501353</v>
      </c>
      <c r="P59" s="31">
        <v>8647560</v>
      </c>
      <c r="Q59" s="31">
        <v>12360851</v>
      </c>
      <c r="R59" s="31">
        <v>12776133</v>
      </c>
      <c r="S59" s="31">
        <v>16696597</v>
      </c>
      <c r="T59" s="36">
        <f t="shared" si="14"/>
        <v>1.3068584210887597</v>
      </c>
      <c r="U59" s="36">
        <f t="shared" si="15"/>
        <v>0.32511679595169052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34107708</v>
      </c>
      <c r="E60" s="31">
        <v>34107708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3701235</v>
      </c>
      <c r="K60" s="36">
        <f t="shared" si="10"/>
        <v>0.10851608674496685</v>
      </c>
      <c r="L60" s="31">
        <v>0</v>
      </c>
      <c r="M60" s="36">
        <f t="shared" si="11"/>
        <v>0</v>
      </c>
      <c r="N60" s="31">
        <f t="shared" si="12"/>
        <v>3701235</v>
      </c>
      <c r="O60" s="36">
        <f t="shared" si="13"/>
        <v>0.10851608674496685</v>
      </c>
      <c r="P60" s="31">
        <v>2026</v>
      </c>
      <c r="Q60" s="31">
        <v>25525000</v>
      </c>
      <c r="R60" s="31">
        <v>25525000</v>
      </c>
      <c r="S60" s="31">
        <v>2616</v>
      </c>
      <c r="T60" s="36">
        <f t="shared" si="14"/>
        <v>1.0248775710088148E-4</v>
      </c>
      <c r="U60" s="36">
        <f t="shared" si="15"/>
        <v>1825.8682132280355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20950932</v>
      </c>
      <c r="E61" s="31">
        <v>20950932</v>
      </c>
      <c r="F61" s="31">
        <v>2378745</v>
      </c>
      <c r="G61" s="36">
        <f t="shared" si="8"/>
        <v>0.11353886309210492</v>
      </c>
      <c r="H61" s="31">
        <v>1023610</v>
      </c>
      <c r="I61" s="36">
        <f t="shared" si="9"/>
        <v>4.8857492354039432E-2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3402355</v>
      </c>
      <c r="O61" s="36">
        <f t="shared" si="13"/>
        <v>0.16239635544614436</v>
      </c>
      <c r="P61" s="31">
        <v>2041371</v>
      </c>
      <c r="Q61" s="31">
        <v>18213054</v>
      </c>
      <c r="R61" s="31">
        <v>12596788</v>
      </c>
      <c r="S61" s="31">
        <v>6157586</v>
      </c>
      <c r="T61" s="36">
        <f t="shared" si="14"/>
        <v>0.48882191237956851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80573028</v>
      </c>
      <c r="E63" s="32">
        <f>SUM(E59:E62)</f>
        <v>81206589</v>
      </c>
      <c r="F63" s="32">
        <f>SUM(F59:F62)</f>
        <v>13580793</v>
      </c>
      <c r="G63" s="37">
        <f t="shared" si="8"/>
        <v>0.16855259554102894</v>
      </c>
      <c r="H63" s="32">
        <f>SUM(H59:H62)</f>
        <v>3866292</v>
      </c>
      <c r="I63" s="37">
        <f t="shared" si="9"/>
        <v>4.798494106489333E-2</v>
      </c>
      <c r="J63" s="32">
        <f>SUM(J59:J62)</f>
        <v>15160262</v>
      </c>
      <c r="K63" s="37">
        <f t="shared" si="10"/>
        <v>0.18668758516627265</v>
      </c>
      <c r="L63" s="32">
        <f>SUM(L59:L62)</f>
        <v>0</v>
      </c>
      <c r="M63" s="37">
        <f t="shared" si="11"/>
        <v>0</v>
      </c>
      <c r="N63" s="32">
        <f t="shared" si="12"/>
        <v>32607347</v>
      </c>
      <c r="O63" s="37">
        <f t="shared" si="13"/>
        <v>0.40153573006249532</v>
      </c>
      <c r="P63" s="32">
        <f>SUM(P59:P62)</f>
        <v>10690957</v>
      </c>
      <c r="Q63" s="32">
        <f>SUM(Q59:Q62)</f>
        <v>56098905</v>
      </c>
      <c r="R63" s="32">
        <f>SUM(R59:R62)</f>
        <v>50897921</v>
      </c>
      <c r="S63" s="32">
        <f>SUM(S59:S62)</f>
        <v>22856799</v>
      </c>
      <c r="T63" s="37">
        <f t="shared" si="14"/>
        <v>0.44907136776765399</v>
      </c>
      <c r="U63" s="37">
        <f t="shared" si="15"/>
        <v>0.41804536301100081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27215269</v>
      </c>
      <c r="E64" s="31">
        <v>27215269</v>
      </c>
      <c r="F64" s="31">
        <v>2919924</v>
      </c>
      <c r="G64" s="36">
        <f t="shared" si="8"/>
        <v>0.10728991875847342</v>
      </c>
      <c r="H64" s="31">
        <v>8983797</v>
      </c>
      <c r="I64" s="36">
        <f t="shared" si="9"/>
        <v>0.33010134862161383</v>
      </c>
      <c r="J64" s="31">
        <v>9401848</v>
      </c>
      <c r="K64" s="36">
        <f t="shared" si="10"/>
        <v>0.34546224768162315</v>
      </c>
      <c r="L64" s="31">
        <v>0</v>
      </c>
      <c r="M64" s="36">
        <f t="shared" si="11"/>
        <v>0</v>
      </c>
      <c r="N64" s="31">
        <f t="shared" si="12"/>
        <v>21305569</v>
      </c>
      <c r="O64" s="36">
        <f t="shared" si="13"/>
        <v>0.78285351506171041</v>
      </c>
      <c r="P64" s="31">
        <v>6759002</v>
      </c>
      <c r="Q64" s="31">
        <v>25704324</v>
      </c>
      <c r="R64" s="31">
        <v>25704324</v>
      </c>
      <c r="S64" s="31">
        <v>16075125</v>
      </c>
      <c r="T64" s="36">
        <f t="shared" si="14"/>
        <v>0.62538602454590908</v>
      </c>
      <c r="U64" s="36">
        <f t="shared" si="15"/>
        <v>0.39101127651685852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47891273</v>
      </c>
      <c r="E65" s="31">
        <v>47891273</v>
      </c>
      <c r="F65" s="31">
        <v>10783088</v>
      </c>
      <c r="G65" s="36">
        <f t="shared" si="8"/>
        <v>0.22515768165110164</v>
      </c>
      <c r="H65" s="31">
        <v>10831916</v>
      </c>
      <c r="I65" s="36">
        <f t="shared" si="9"/>
        <v>0.22617724110194357</v>
      </c>
      <c r="J65" s="31">
        <v>11007287</v>
      </c>
      <c r="K65" s="36">
        <f t="shared" si="10"/>
        <v>0.22983909824238749</v>
      </c>
      <c r="L65" s="31">
        <v>0</v>
      </c>
      <c r="M65" s="36">
        <f t="shared" si="11"/>
        <v>0</v>
      </c>
      <c r="N65" s="31">
        <f t="shared" si="12"/>
        <v>32622291</v>
      </c>
      <c r="O65" s="36">
        <f t="shared" si="13"/>
        <v>0.68117402099543267</v>
      </c>
      <c r="P65" s="31">
        <v>9497152</v>
      </c>
      <c r="Q65" s="31">
        <v>35055985</v>
      </c>
      <c r="R65" s="31">
        <v>35055985</v>
      </c>
      <c r="S65" s="31">
        <v>29878290</v>
      </c>
      <c r="T65" s="36">
        <f t="shared" si="14"/>
        <v>0.85230211046701443</v>
      </c>
      <c r="U65" s="36">
        <f t="shared" si="15"/>
        <v>0.1590092482462111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14411000</v>
      </c>
      <c r="E66" s="31">
        <v>12411000</v>
      </c>
      <c r="F66" s="31">
        <v>2342275</v>
      </c>
      <c r="G66" s="36">
        <f t="shared" si="8"/>
        <v>0.16253382832558463</v>
      </c>
      <c r="H66" s="31">
        <v>2334365</v>
      </c>
      <c r="I66" s="36">
        <f t="shared" si="9"/>
        <v>0.16198494205815003</v>
      </c>
      <c r="J66" s="31">
        <v>4124748</v>
      </c>
      <c r="K66" s="36">
        <f t="shared" si="10"/>
        <v>0.33234614454919026</v>
      </c>
      <c r="L66" s="31">
        <v>0</v>
      </c>
      <c r="M66" s="36">
        <f t="shared" si="11"/>
        <v>0</v>
      </c>
      <c r="N66" s="31">
        <f t="shared" si="12"/>
        <v>8801388</v>
      </c>
      <c r="O66" s="36">
        <f t="shared" si="13"/>
        <v>0.70916026105873819</v>
      </c>
      <c r="P66" s="31">
        <v>1828249</v>
      </c>
      <c r="Q66" s="31">
        <v>7010652</v>
      </c>
      <c r="R66" s="31">
        <v>7010652</v>
      </c>
      <c r="S66" s="31">
        <v>5449828</v>
      </c>
      <c r="T66" s="36">
        <f t="shared" si="14"/>
        <v>0.77736393134333293</v>
      </c>
      <c r="U66" s="36">
        <f t="shared" si="15"/>
        <v>1.2561193798000163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284915075</v>
      </c>
      <c r="E67" s="31">
        <v>284915075</v>
      </c>
      <c r="F67" s="31">
        <v>90144727</v>
      </c>
      <c r="G67" s="36">
        <f t="shared" si="8"/>
        <v>0.31639156685549191</v>
      </c>
      <c r="H67" s="31">
        <v>89308616</v>
      </c>
      <c r="I67" s="36">
        <f t="shared" si="9"/>
        <v>0.31345696958997343</v>
      </c>
      <c r="J67" s="31">
        <v>88415844</v>
      </c>
      <c r="K67" s="36">
        <f t="shared" si="10"/>
        <v>0.31032350253843183</v>
      </c>
      <c r="L67" s="31">
        <v>0</v>
      </c>
      <c r="M67" s="36">
        <f t="shared" si="11"/>
        <v>0</v>
      </c>
      <c r="N67" s="31">
        <f t="shared" si="12"/>
        <v>267869187</v>
      </c>
      <c r="O67" s="36">
        <f t="shared" si="13"/>
        <v>0.94017203898389723</v>
      </c>
      <c r="P67" s="31">
        <v>83202219</v>
      </c>
      <c r="Q67" s="31">
        <v>244791847</v>
      </c>
      <c r="R67" s="31">
        <v>244791847</v>
      </c>
      <c r="S67" s="31">
        <v>247993433</v>
      </c>
      <c r="T67" s="36">
        <f t="shared" si="14"/>
        <v>1.0130788097693466</v>
      </c>
      <c r="U67" s="36">
        <f t="shared" si="15"/>
        <v>6.2662090779093349E-2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72344496</v>
      </c>
      <c r="E68" s="31">
        <v>72344496</v>
      </c>
      <c r="F68" s="31">
        <v>20227192</v>
      </c>
      <c r="G68" s="36">
        <f t="shared" si="8"/>
        <v>0.2795954511867772</v>
      </c>
      <c r="H68" s="31">
        <v>2664189</v>
      </c>
      <c r="I68" s="36">
        <f t="shared" si="9"/>
        <v>3.6826422842174474E-2</v>
      </c>
      <c r="J68" s="31">
        <v>10061152</v>
      </c>
      <c r="K68" s="36">
        <f t="shared" si="10"/>
        <v>0.1390728052069089</v>
      </c>
      <c r="L68" s="31">
        <v>0</v>
      </c>
      <c r="M68" s="36">
        <f t="shared" si="11"/>
        <v>0</v>
      </c>
      <c r="N68" s="31">
        <f t="shared" si="12"/>
        <v>32952533</v>
      </c>
      <c r="O68" s="36">
        <f t="shared" si="13"/>
        <v>0.45549467923586062</v>
      </c>
      <c r="P68" s="31">
        <v>-2539828</v>
      </c>
      <c r="Q68" s="31">
        <v>35858233</v>
      </c>
      <c r="R68" s="31">
        <v>36338087</v>
      </c>
      <c r="S68" s="31">
        <v>10630185</v>
      </c>
      <c r="T68" s="36">
        <f t="shared" si="14"/>
        <v>0.29253562522429977</v>
      </c>
      <c r="U68" s="36">
        <f t="shared" si="15"/>
        <v>-4.9613517135806049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446777113</v>
      </c>
      <c r="E70" s="32">
        <f>SUM(E64:E69)</f>
        <v>444777113</v>
      </c>
      <c r="F70" s="32">
        <f>SUM(F64:F69)</f>
        <v>126417206</v>
      </c>
      <c r="G70" s="37">
        <f t="shared" si="8"/>
        <v>0.28295363016950242</v>
      </c>
      <c r="H70" s="32">
        <f>SUM(H64:H69)</f>
        <v>114122883</v>
      </c>
      <c r="I70" s="37">
        <f t="shared" si="9"/>
        <v>0.25543583070693238</v>
      </c>
      <c r="J70" s="32">
        <f>SUM(J64:J69)</f>
        <v>123010879</v>
      </c>
      <c r="K70" s="37">
        <f t="shared" si="10"/>
        <v>0.27656746582641717</v>
      </c>
      <c r="L70" s="32">
        <f>SUM(L64:L69)</f>
        <v>0</v>
      </c>
      <c r="M70" s="37">
        <f t="shared" si="11"/>
        <v>0</v>
      </c>
      <c r="N70" s="32">
        <f t="shared" si="12"/>
        <v>363550968</v>
      </c>
      <c r="O70" s="37">
        <f t="shared" si="13"/>
        <v>0.81737786719255046</v>
      </c>
      <c r="P70" s="32">
        <f>SUM(P64:P69)</f>
        <v>98746794</v>
      </c>
      <c r="Q70" s="32">
        <f>SUM(Q64:Q69)</f>
        <v>348421041</v>
      </c>
      <c r="R70" s="32">
        <f>SUM(R64:R69)</f>
        <v>348900895</v>
      </c>
      <c r="S70" s="32">
        <f>SUM(S64:S69)</f>
        <v>310026861</v>
      </c>
      <c r="T70" s="37">
        <f t="shared" si="14"/>
        <v>0.88858144373633663</v>
      </c>
      <c r="U70" s="37">
        <f t="shared" si="15"/>
        <v>0.24572023067402071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104573244</v>
      </c>
      <c r="E71" s="31">
        <v>114182804</v>
      </c>
      <c r="F71" s="31">
        <v>38230506</v>
      </c>
      <c r="G71" s="36">
        <f t="shared" si="8"/>
        <v>0.36558592368043974</v>
      </c>
      <c r="H71" s="31">
        <v>13444588</v>
      </c>
      <c r="I71" s="36">
        <f t="shared" si="9"/>
        <v>0.12856623248677262</v>
      </c>
      <c r="J71" s="31">
        <v>48525433</v>
      </c>
      <c r="K71" s="36">
        <f t="shared" si="10"/>
        <v>0.42498021856250789</v>
      </c>
      <c r="L71" s="31">
        <v>0</v>
      </c>
      <c r="M71" s="36">
        <f t="shared" si="11"/>
        <v>0</v>
      </c>
      <c r="N71" s="31">
        <f t="shared" si="12"/>
        <v>100200527</v>
      </c>
      <c r="O71" s="36">
        <f t="shared" si="13"/>
        <v>0.87754480963700976</v>
      </c>
      <c r="P71" s="31">
        <v>24811235</v>
      </c>
      <c r="Q71" s="31">
        <v>98759040</v>
      </c>
      <c r="R71" s="31">
        <v>99593554</v>
      </c>
      <c r="S71" s="31">
        <v>82814242</v>
      </c>
      <c r="T71" s="36">
        <f t="shared" si="14"/>
        <v>0.83152210834849816</v>
      </c>
      <c r="U71" s="36">
        <f t="shared" si="15"/>
        <v>0.95578466771202653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104123328</v>
      </c>
      <c r="E72" s="31">
        <v>104123328</v>
      </c>
      <c r="F72" s="31">
        <v>30653482</v>
      </c>
      <c r="G72" s="36">
        <f t="shared" si="8"/>
        <v>0.29439591097203499</v>
      </c>
      <c r="H72" s="31">
        <v>14218749</v>
      </c>
      <c r="I72" s="36">
        <f t="shared" si="9"/>
        <v>0.13655680502259782</v>
      </c>
      <c r="J72" s="31">
        <v>28298425</v>
      </c>
      <c r="K72" s="36">
        <f t="shared" si="10"/>
        <v>0.27177795354370543</v>
      </c>
      <c r="L72" s="31">
        <v>0</v>
      </c>
      <c r="M72" s="36">
        <f t="shared" si="11"/>
        <v>0</v>
      </c>
      <c r="N72" s="31">
        <f t="shared" si="12"/>
        <v>73170656</v>
      </c>
      <c r="O72" s="36">
        <f t="shared" si="13"/>
        <v>0.70273066953833818</v>
      </c>
      <c r="P72" s="31">
        <v>20895051</v>
      </c>
      <c r="Q72" s="31">
        <v>133083769</v>
      </c>
      <c r="R72" s="31">
        <v>144607319</v>
      </c>
      <c r="S72" s="31">
        <v>101068531</v>
      </c>
      <c r="T72" s="36">
        <f t="shared" si="14"/>
        <v>0.69891712050895571</v>
      </c>
      <c r="U72" s="36">
        <f t="shared" si="15"/>
        <v>0.35431232017572012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38510416</v>
      </c>
      <c r="E73" s="31">
        <v>38500896</v>
      </c>
      <c r="F73" s="31">
        <v>14009024</v>
      </c>
      <c r="G73" s="36">
        <f t="shared" si="8"/>
        <v>0.36377233629467937</v>
      </c>
      <c r="H73" s="31">
        <v>9141995</v>
      </c>
      <c r="I73" s="36">
        <f t="shared" si="9"/>
        <v>0.23739019074735521</v>
      </c>
      <c r="J73" s="31">
        <v>9034150</v>
      </c>
      <c r="K73" s="36">
        <f t="shared" si="10"/>
        <v>0.23464778585932131</v>
      </c>
      <c r="L73" s="31">
        <v>0</v>
      </c>
      <c r="M73" s="36">
        <f t="shared" si="11"/>
        <v>0</v>
      </c>
      <c r="N73" s="31">
        <f t="shared" si="12"/>
        <v>32185169</v>
      </c>
      <c r="O73" s="36">
        <f t="shared" si="13"/>
        <v>0.83595896053951579</v>
      </c>
      <c r="P73" s="31">
        <v>7109192</v>
      </c>
      <c r="Q73" s="31">
        <v>37151490</v>
      </c>
      <c r="R73" s="31">
        <v>37151490</v>
      </c>
      <c r="S73" s="31">
        <v>21754253</v>
      </c>
      <c r="T73" s="36">
        <f t="shared" si="14"/>
        <v>0.58555533035148788</v>
      </c>
      <c r="U73" s="36">
        <f t="shared" si="15"/>
        <v>0.27077029288279175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59461221</v>
      </c>
      <c r="E74" s="31">
        <v>68402191</v>
      </c>
      <c r="F74" s="31">
        <v>17127688</v>
      </c>
      <c r="G74" s="36">
        <f t="shared" si="8"/>
        <v>0.28804803722412631</v>
      </c>
      <c r="H74" s="31">
        <v>16530681</v>
      </c>
      <c r="I74" s="36">
        <f t="shared" si="9"/>
        <v>0.27800776240366809</v>
      </c>
      <c r="J74" s="31">
        <v>16254030</v>
      </c>
      <c r="K74" s="36">
        <f t="shared" si="10"/>
        <v>0.23762440591997996</v>
      </c>
      <c r="L74" s="31">
        <v>0</v>
      </c>
      <c r="M74" s="36">
        <f t="shared" si="11"/>
        <v>0</v>
      </c>
      <c r="N74" s="31">
        <f t="shared" si="12"/>
        <v>49912399</v>
      </c>
      <c r="O74" s="36">
        <f t="shared" si="13"/>
        <v>0.72969006212096332</v>
      </c>
      <c r="P74" s="31">
        <v>12461434</v>
      </c>
      <c r="Q74" s="31">
        <v>55938364</v>
      </c>
      <c r="R74" s="31">
        <v>56095492</v>
      </c>
      <c r="S74" s="31">
        <v>34917205</v>
      </c>
      <c r="T74" s="36">
        <f t="shared" si="14"/>
        <v>0.62246009001935487</v>
      </c>
      <c r="U74" s="36">
        <f t="shared" si="15"/>
        <v>0.30434667470854482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37771467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1536108</v>
      </c>
      <c r="K75" s="36">
        <f t="shared" si="10"/>
        <v>4.0668476021860626E-2</v>
      </c>
      <c r="L75" s="31">
        <v>0</v>
      </c>
      <c r="M75" s="36">
        <f t="shared" si="11"/>
        <v>0</v>
      </c>
      <c r="N75" s="31">
        <f t="shared" si="12"/>
        <v>1536108</v>
      </c>
      <c r="O75" s="36">
        <f t="shared" si="13"/>
        <v>4.0668476021860626E-2</v>
      </c>
      <c r="P75" s="31">
        <v>6587642</v>
      </c>
      <c r="Q75" s="31">
        <v>22241985</v>
      </c>
      <c r="R75" s="31">
        <v>31030941</v>
      </c>
      <c r="S75" s="31">
        <v>19530051</v>
      </c>
      <c r="T75" s="36">
        <f t="shared" si="14"/>
        <v>0.62937346953158779</v>
      </c>
      <c r="U75" s="36">
        <f t="shared" si="15"/>
        <v>-0.7668197512858167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73323012</v>
      </c>
      <c r="E76" s="31">
        <v>54474284</v>
      </c>
      <c r="F76" s="31">
        <v>7226875</v>
      </c>
      <c r="G76" s="36">
        <f t="shared" si="8"/>
        <v>9.8562167631629755E-2</v>
      </c>
      <c r="H76" s="31">
        <v>4733459</v>
      </c>
      <c r="I76" s="36">
        <f t="shared" si="9"/>
        <v>6.4556254181156666E-2</v>
      </c>
      <c r="J76" s="31">
        <v>7098536</v>
      </c>
      <c r="K76" s="36">
        <f t="shared" si="10"/>
        <v>0.1303098540955582</v>
      </c>
      <c r="L76" s="31">
        <v>0</v>
      </c>
      <c r="M76" s="36">
        <f t="shared" si="11"/>
        <v>0</v>
      </c>
      <c r="N76" s="31">
        <f t="shared" si="12"/>
        <v>19058870</v>
      </c>
      <c r="O76" s="36">
        <f t="shared" si="13"/>
        <v>0.34986912356663558</v>
      </c>
      <c r="P76" s="31">
        <v>7474940</v>
      </c>
      <c r="Q76" s="31">
        <v>39625480</v>
      </c>
      <c r="R76" s="31">
        <v>37508480</v>
      </c>
      <c r="S76" s="31">
        <v>12501870</v>
      </c>
      <c r="T76" s="36">
        <f t="shared" si="14"/>
        <v>0.33330782798983055</v>
      </c>
      <c r="U76" s="36">
        <f t="shared" si="15"/>
        <v>-5.0355454358162022E-2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379991221</v>
      </c>
      <c r="E78" s="32">
        <f>SUM(E71:E77)</f>
        <v>417454970</v>
      </c>
      <c r="F78" s="32">
        <f>SUM(F71:F77)</f>
        <v>107247575</v>
      </c>
      <c r="G78" s="37">
        <f t="shared" si="8"/>
        <v>0.28223698094330446</v>
      </c>
      <c r="H78" s="32">
        <f>SUM(H71:H77)</f>
        <v>58069472</v>
      </c>
      <c r="I78" s="37">
        <f t="shared" si="9"/>
        <v>0.15281793049634693</v>
      </c>
      <c r="J78" s="32">
        <f>SUM(J71:J77)</f>
        <v>110746682</v>
      </c>
      <c r="K78" s="37">
        <f t="shared" si="10"/>
        <v>0.26529012698064175</v>
      </c>
      <c r="L78" s="32">
        <f>SUM(L71:L77)</f>
        <v>0</v>
      </c>
      <c r="M78" s="37">
        <f t="shared" si="11"/>
        <v>0</v>
      </c>
      <c r="N78" s="32">
        <f t="shared" si="12"/>
        <v>276063729</v>
      </c>
      <c r="O78" s="37">
        <f t="shared" si="13"/>
        <v>0.66130181418129963</v>
      </c>
      <c r="P78" s="32">
        <f>SUM(P71:P77)</f>
        <v>79339494</v>
      </c>
      <c r="Q78" s="32">
        <f>SUM(Q71:Q77)</f>
        <v>386800128</v>
      </c>
      <c r="R78" s="32">
        <f>SUM(R71:R77)</f>
        <v>405987276</v>
      </c>
      <c r="S78" s="32">
        <f>SUM(S71:S77)</f>
        <v>272586152</v>
      </c>
      <c r="T78" s="37">
        <f t="shared" si="14"/>
        <v>0.67141550514996928</v>
      </c>
      <c r="U78" s="37">
        <f t="shared" si="15"/>
        <v>0.39585818381952365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103334049</v>
      </c>
      <c r="E79" s="31">
        <v>111956409</v>
      </c>
      <c r="F79" s="31">
        <v>21955716</v>
      </c>
      <c r="G79" s="36">
        <f t="shared" si="8"/>
        <v>0.21247319941948661</v>
      </c>
      <c r="H79" s="31">
        <v>22043237</v>
      </c>
      <c r="I79" s="36">
        <f t="shared" si="9"/>
        <v>0.21332017097288039</v>
      </c>
      <c r="J79" s="31">
        <v>23203607</v>
      </c>
      <c r="K79" s="36">
        <f t="shared" si="10"/>
        <v>0.2072557275394569</v>
      </c>
      <c r="L79" s="31">
        <v>0</v>
      </c>
      <c r="M79" s="36">
        <f t="shared" si="11"/>
        <v>0</v>
      </c>
      <c r="N79" s="31">
        <f t="shared" si="12"/>
        <v>67202560</v>
      </c>
      <c r="O79" s="36">
        <f t="shared" si="13"/>
        <v>0.60025648018060318</v>
      </c>
      <c r="P79" s="31">
        <v>59017341</v>
      </c>
      <c r="Q79" s="31">
        <v>97958074</v>
      </c>
      <c r="R79" s="31">
        <v>128089636</v>
      </c>
      <c r="S79" s="31">
        <v>59017341</v>
      </c>
      <c r="T79" s="36">
        <f t="shared" si="14"/>
        <v>0.46075032175124614</v>
      </c>
      <c r="U79" s="36">
        <f t="shared" si="15"/>
        <v>-0.60683408288421536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96971187</v>
      </c>
      <c r="E80" s="31">
        <v>98774952</v>
      </c>
      <c r="F80" s="31">
        <v>20092006</v>
      </c>
      <c r="G80" s="36">
        <f t="shared" si="8"/>
        <v>0.20719562811992803</v>
      </c>
      <c r="H80" s="31">
        <v>24150784</v>
      </c>
      <c r="I80" s="36">
        <f t="shared" si="9"/>
        <v>0.24905113309585455</v>
      </c>
      <c r="J80" s="31">
        <v>24521195</v>
      </c>
      <c r="K80" s="36">
        <f t="shared" si="10"/>
        <v>0.24825317050014867</v>
      </c>
      <c r="L80" s="31">
        <v>0</v>
      </c>
      <c r="M80" s="36">
        <f t="shared" si="11"/>
        <v>0</v>
      </c>
      <c r="N80" s="31">
        <f t="shared" si="12"/>
        <v>68763985</v>
      </c>
      <c r="O80" s="36">
        <f t="shared" si="13"/>
        <v>0.69616824516401687</v>
      </c>
      <c r="P80" s="31">
        <v>18417837</v>
      </c>
      <c r="Q80" s="31">
        <v>80337582</v>
      </c>
      <c r="R80" s="31">
        <v>80339582</v>
      </c>
      <c r="S80" s="31">
        <v>54423148</v>
      </c>
      <c r="T80" s="36">
        <f t="shared" si="14"/>
        <v>0.67741388049542006</v>
      </c>
      <c r="U80" s="36">
        <f t="shared" si="15"/>
        <v>0.33138299573397245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123098060</v>
      </c>
      <c r="E81" s="31">
        <v>123888060</v>
      </c>
      <c r="F81" s="31">
        <v>20043213</v>
      </c>
      <c r="G81" s="36">
        <f t="shared" si="8"/>
        <v>0.16282314278551588</v>
      </c>
      <c r="H81" s="31">
        <v>21057167</v>
      </c>
      <c r="I81" s="36">
        <f t="shared" si="9"/>
        <v>0.17106010444031369</v>
      </c>
      <c r="J81" s="31">
        <v>28835366</v>
      </c>
      <c r="K81" s="36">
        <f t="shared" si="10"/>
        <v>0.23275339043972437</v>
      </c>
      <c r="L81" s="31">
        <v>0</v>
      </c>
      <c r="M81" s="36">
        <f t="shared" si="11"/>
        <v>0</v>
      </c>
      <c r="N81" s="31">
        <f t="shared" si="12"/>
        <v>69935746</v>
      </c>
      <c r="O81" s="36">
        <f t="shared" si="13"/>
        <v>0.5645075562568338</v>
      </c>
      <c r="P81" s="31">
        <v>18690258</v>
      </c>
      <c r="Q81" s="31">
        <v>100213470</v>
      </c>
      <c r="R81" s="31">
        <v>104177930</v>
      </c>
      <c r="S81" s="31">
        <v>57694139</v>
      </c>
      <c r="T81" s="36">
        <f t="shared" si="14"/>
        <v>0.5538038526970156</v>
      </c>
      <c r="U81" s="36">
        <f t="shared" si="15"/>
        <v>0.54280192386857373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25640654</v>
      </c>
      <c r="E82" s="31">
        <v>28122116</v>
      </c>
      <c r="F82" s="31">
        <v>17624865</v>
      </c>
      <c r="G82" s="36">
        <f t="shared" si="8"/>
        <v>0.68737969788134112</v>
      </c>
      <c r="H82" s="31">
        <v>12919775</v>
      </c>
      <c r="I82" s="36">
        <f t="shared" si="9"/>
        <v>0.50387852821538792</v>
      </c>
      <c r="J82" s="31">
        <v>12492349</v>
      </c>
      <c r="K82" s="36">
        <f t="shared" si="10"/>
        <v>0.44421795998565683</v>
      </c>
      <c r="L82" s="31">
        <v>0</v>
      </c>
      <c r="M82" s="36">
        <f t="shared" si="11"/>
        <v>0</v>
      </c>
      <c r="N82" s="31">
        <f t="shared" si="12"/>
        <v>43036989</v>
      </c>
      <c r="O82" s="36">
        <f t="shared" si="13"/>
        <v>1.5303609799490194</v>
      </c>
      <c r="P82" s="31">
        <v>10337854</v>
      </c>
      <c r="Q82" s="31">
        <v>15088798</v>
      </c>
      <c r="R82" s="31">
        <v>24442949</v>
      </c>
      <c r="S82" s="31">
        <v>33047414</v>
      </c>
      <c r="T82" s="36">
        <f t="shared" si="14"/>
        <v>1.352022376678035</v>
      </c>
      <c r="U82" s="36">
        <f t="shared" si="15"/>
        <v>0.20840834084133908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349043950</v>
      </c>
      <c r="E84" s="32">
        <f>SUM(E79:E83)</f>
        <v>362741537</v>
      </c>
      <c r="F84" s="32">
        <f>SUM(F79:F83)</f>
        <v>79715800</v>
      </c>
      <c r="G84" s="37">
        <f t="shared" si="8"/>
        <v>0.22838327379689577</v>
      </c>
      <c r="H84" s="32">
        <f>SUM(H79:H83)</f>
        <v>80170963</v>
      </c>
      <c r="I84" s="37">
        <f t="shared" si="9"/>
        <v>0.22968730155615075</v>
      </c>
      <c r="J84" s="32">
        <f>SUM(J79:J83)</f>
        <v>89052517</v>
      </c>
      <c r="K84" s="37">
        <f t="shared" si="10"/>
        <v>0.24549853798518806</v>
      </c>
      <c r="L84" s="32">
        <f>SUM(L79:L83)</f>
        <v>0</v>
      </c>
      <c r="M84" s="37">
        <f t="shared" si="11"/>
        <v>0</v>
      </c>
      <c r="N84" s="32">
        <f t="shared" si="12"/>
        <v>248939280</v>
      </c>
      <c r="O84" s="37">
        <f t="shared" si="13"/>
        <v>0.68627177923657523</v>
      </c>
      <c r="P84" s="32">
        <f>SUM(P79:P83)</f>
        <v>106463290</v>
      </c>
      <c r="Q84" s="32">
        <f>SUM(Q79:Q83)</f>
        <v>293597924</v>
      </c>
      <c r="R84" s="32">
        <f>SUM(R79:R83)</f>
        <v>337050097</v>
      </c>
      <c r="S84" s="32">
        <f>SUM(S79:S83)</f>
        <v>204182042</v>
      </c>
      <c r="T84" s="37">
        <f t="shared" si="14"/>
        <v>0.60579137587371767</v>
      </c>
      <c r="U84" s="37">
        <f t="shared" si="15"/>
        <v>-0.16353780725731848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2075627340</v>
      </c>
      <c r="E85" s="32">
        <f>SUM(E57,E59:E62,E64:E69,E71:E77,E79:E83)</f>
        <v>2125422237</v>
      </c>
      <c r="F85" s="32">
        <f>SUM(F57,F59:F62,F64:F69,F71:F77,F79:F83)</f>
        <v>522038155</v>
      </c>
      <c r="G85" s="37">
        <f t="shared" si="8"/>
        <v>0.25150861377649802</v>
      </c>
      <c r="H85" s="32">
        <f>SUM(H57,H59:H62,H64:H69,H71:H77,H79:H83)</f>
        <v>497429478</v>
      </c>
      <c r="I85" s="37">
        <f t="shared" si="9"/>
        <v>0.23965259486319929</v>
      </c>
      <c r="J85" s="32">
        <f>SUM(J57,J59:J62,J64:J69,J71:J77,J79:J83)</f>
        <v>572463093</v>
      </c>
      <c r="K85" s="37">
        <f t="shared" si="10"/>
        <v>0.26934087873665169</v>
      </c>
      <c r="L85" s="32">
        <f>SUM(L57,L59:L62,L64:L69,L71:L77,L79:L83)</f>
        <v>0</v>
      </c>
      <c r="M85" s="37">
        <f t="shared" si="11"/>
        <v>0</v>
      </c>
      <c r="N85" s="32">
        <f t="shared" si="12"/>
        <v>1591930726</v>
      </c>
      <c r="O85" s="37">
        <f t="shared" si="13"/>
        <v>0.74899504591943344</v>
      </c>
      <c r="P85" s="32">
        <f>SUM(P57,P59:P62,P64:P69,P71:P77,P79:P83)</f>
        <v>534093409</v>
      </c>
      <c r="Q85" s="32">
        <f>SUM(Q57,Q59:Q62,Q64:Q69,Q71:Q77,Q79:Q83)</f>
        <v>1780642654</v>
      </c>
      <c r="R85" s="32">
        <f>SUM(R57,R59:R62,R64:R69,R71:R77,R79:R83)</f>
        <v>1838560845</v>
      </c>
      <c r="S85" s="32">
        <f>SUM(S57,S59:S62,S64:S69,S71:S77,S79:S83)</f>
        <v>1409049252</v>
      </c>
      <c r="T85" s="37">
        <f t="shared" si="14"/>
        <v>0.76638706618382268</v>
      </c>
      <c r="U85" s="37">
        <f t="shared" si="15"/>
        <v>7.1840774204348978E-2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742551825</v>
      </c>
      <c r="E88" s="31">
        <v>725002361</v>
      </c>
      <c r="F88" s="31">
        <v>290468562</v>
      </c>
      <c r="G88" s="36">
        <f t="shared" ref="G88:G99" si="16">IF(($D88      =0),0,($F88      /$D88      ))</f>
        <v>0.39117614720023075</v>
      </c>
      <c r="H88" s="31">
        <v>265536994</v>
      </c>
      <c r="I88" s="36">
        <f t="shared" ref="I88:I99" si="17">IF(($D88      =0),0,($H88      /$D88      ))</f>
        <v>0.35760062134383686</v>
      </c>
      <c r="J88" s="31">
        <v>295219817</v>
      </c>
      <c r="K88" s="36">
        <f t="shared" ref="K88:K99" si="18">IF(($E88      =0),0,($J88      /$E88      ))</f>
        <v>0.40719842152348523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851225373</v>
      </c>
      <c r="O88" s="36">
        <f t="shared" ref="O88:O99" si="21">IF(($E88      =0),0,($N88      /$E88      ))</f>
        <v>1.1741001392407879</v>
      </c>
      <c r="P88" s="31">
        <v>398352044</v>
      </c>
      <c r="Q88" s="31">
        <v>1401629724</v>
      </c>
      <c r="R88" s="31">
        <v>1475366759</v>
      </c>
      <c r="S88" s="31">
        <v>1140686656</v>
      </c>
      <c r="T88" s="36">
        <f t="shared" ref="T88:T99" si="22">IF(($R88      =0),0,($S88      /$R88      ))</f>
        <v>0.7731546403913524</v>
      </c>
      <c r="U88" s="36">
        <f t="shared" ref="U88:U99" si="23">IF(($P88      =0),0,(($J88      /$P88      )-1))</f>
        <v>-0.25889719546663104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7245832000</v>
      </c>
      <c r="E89" s="31">
        <v>7245832000</v>
      </c>
      <c r="F89" s="31">
        <v>1830671841</v>
      </c>
      <c r="G89" s="36">
        <f t="shared" si="16"/>
        <v>0.25265170942412135</v>
      </c>
      <c r="H89" s="31">
        <v>1871396069</v>
      </c>
      <c r="I89" s="36">
        <f t="shared" si="17"/>
        <v>0.25827207544972064</v>
      </c>
      <c r="J89" s="31">
        <v>1958747683</v>
      </c>
      <c r="K89" s="36">
        <f t="shared" si="18"/>
        <v>0.27032750455710264</v>
      </c>
      <c r="L89" s="31">
        <v>0</v>
      </c>
      <c r="M89" s="36">
        <f t="shared" si="19"/>
        <v>0</v>
      </c>
      <c r="N89" s="31">
        <f t="shared" si="20"/>
        <v>5660815593</v>
      </c>
      <c r="O89" s="36">
        <f t="shared" si="21"/>
        <v>0.78125128943094457</v>
      </c>
      <c r="P89" s="31">
        <v>1704117060</v>
      </c>
      <c r="Q89" s="31">
        <v>6893057000</v>
      </c>
      <c r="R89" s="31">
        <v>6893095843</v>
      </c>
      <c r="S89" s="31">
        <v>5214674733</v>
      </c>
      <c r="T89" s="36">
        <f t="shared" si="22"/>
        <v>0.75650692399635622</v>
      </c>
      <c r="U89" s="36">
        <f t="shared" si="23"/>
        <v>0.1494208519924094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2042275994</v>
      </c>
      <c r="E90" s="31">
        <v>2010543659</v>
      </c>
      <c r="F90" s="31">
        <v>473912317</v>
      </c>
      <c r="G90" s="36">
        <f t="shared" si="16"/>
        <v>0.23205106380935112</v>
      </c>
      <c r="H90" s="31">
        <v>477114439</v>
      </c>
      <c r="I90" s="36">
        <f t="shared" si="17"/>
        <v>0.23361898215604252</v>
      </c>
      <c r="J90" s="31">
        <v>549355513</v>
      </c>
      <c r="K90" s="36">
        <f t="shared" si="18"/>
        <v>0.27323729606211949</v>
      </c>
      <c r="L90" s="31">
        <v>0</v>
      </c>
      <c r="M90" s="36">
        <f t="shared" si="19"/>
        <v>0</v>
      </c>
      <c r="N90" s="31">
        <f t="shared" si="20"/>
        <v>1500382269</v>
      </c>
      <c r="O90" s="36">
        <f t="shared" si="21"/>
        <v>0.74625699485991615</v>
      </c>
      <c r="P90" s="31">
        <v>454670517</v>
      </c>
      <c r="Q90" s="31">
        <v>1792452861</v>
      </c>
      <c r="R90" s="31">
        <v>1957452861</v>
      </c>
      <c r="S90" s="31">
        <v>2821315912</v>
      </c>
      <c r="T90" s="36">
        <f t="shared" si="22"/>
        <v>1.4413199766959803</v>
      </c>
      <c r="U90" s="36">
        <f t="shared" si="23"/>
        <v>0.20824969392066395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10030659819</v>
      </c>
      <c r="E91" s="32">
        <f>SUM(E88:E90)</f>
        <v>9981378020</v>
      </c>
      <c r="F91" s="32">
        <f>SUM(F88:F90)</f>
        <v>2595052720</v>
      </c>
      <c r="G91" s="37">
        <f t="shared" si="16"/>
        <v>0.25871206548989634</v>
      </c>
      <c r="H91" s="32">
        <f>SUM(H88:H90)</f>
        <v>2614047502</v>
      </c>
      <c r="I91" s="37">
        <f t="shared" si="17"/>
        <v>0.26060573772509871</v>
      </c>
      <c r="J91" s="32">
        <f>SUM(J88:J90)</f>
        <v>2803323013</v>
      </c>
      <c r="K91" s="37">
        <f t="shared" si="18"/>
        <v>0.28085530949563214</v>
      </c>
      <c r="L91" s="32">
        <f>SUM(L88:L90)</f>
        <v>0</v>
      </c>
      <c r="M91" s="37">
        <f t="shared" si="19"/>
        <v>0</v>
      </c>
      <c r="N91" s="32">
        <f t="shared" si="20"/>
        <v>8012423235</v>
      </c>
      <c r="O91" s="37">
        <f t="shared" si="21"/>
        <v>0.80273717906938868</v>
      </c>
      <c r="P91" s="32">
        <f>SUM(P88:P90)</f>
        <v>2557139621</v>
      </c>
      <c r="Q91" s="32">
        <f>SUM(Q88:Q90)</f>
        <v>10087139585</v>
      </c>
      <c r="R91" s="32">
        <f>SUM(R88:R90)</f>
        <v>10325915463</v>
      </c>
      <c r="S91" s="32">
        <f>SUM(S88:S90)</f>
        <v>9176677301</v>
      </c>
      <c r="T91" s="37">
        <f t="shared" si="22"/>
        <v>0.88870350855399016</v>
      </c>
      <c r="U91" s="37">
        <f t="shared" si="23"/>
        <v>9.627295669671998E-2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653147685</v>
      </c>
      <c r="E92" s="31">
        <v>653147685</v>
      </c>
      <c r="F92" s="31">
        <v>98963176</v>
      </c>
      <c r="G92" s="36">
        <f t="shared" si="16"/>
        <v>0.15151730347172554</v>
      </c>
      <c r="H92" s="31">
        <v>98238710</v>
      </c>
      <c r="I92" s="36">
        <f t="shared" si="17"/>
        <v>0.15040811175806279</v>
      </c>
      <c r="J92" s="31">
        <v>286219586</v>
      </c>
      <c r="K92" s="36">
        <f t="shared" si="18"/>
        <v>0.43821572451872043</v>
      </c>
      <c r="L92" s="31">
        <v>0</v>
      </c>
      <c r="M92" s="36">
        <f t="shared" si="19"/>
        <v>0</v>
      </c>
      <c r="N92" s="31">
        <f t="shared" si="20"/>
        <v>483421472</v>
      </c>
      <c r="O92" s="36">
        <f t="shared" si="21"/>
        <v>0.74014113974850881</v>
      </c>
      <c r="P92" s="31">
        <v>91288433</v>
      </c>
      <c r="Q92" s="31">
        <v>603768132</v>
      </c>
      <c r="R92" s="31">
        <v>603768132</v>
      </c>
      <c r="S92" s="31">
        <v>271327576</v>
      </c>
      <c r="T92" s="36">
        <f t="shared" si="22"/>
        <v>0.4493903563628297</v>
      </c>
      <c r="U92" s="36">
        <f t="shared" si="23"/>
        <v>2.1353324467734045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89841150</v>
      </c>
      <c r="E93" s="31">
        <v>89551150</v>
      </c>
      <c r="F93" s="31">
        <v>25626779</v>
      </c>
      <c r="G93" s="36">
        <f t="shared" si="16"/>
        <v>0.28524544710302574</v>
      </c>
      <c r="H93" s="31">
        <v>23594673</v>
      </c>
      <c r="I93" s="36">
        <f t="shared" si="17"/>
        <v>0.2626265692280208</v>
      </c>
      <c r="J93" s="31">
        <v>22223546</v>
      </c>
      <c r="K93" s="36">
        <f t="shared" si="18"/>
        <v>0.24816594761764646</v>
      </c>
      <c r="L93" s="31">
        <v>0</v>
      </c>
      <c r="M93" s="36">
        <f t="shared" si="19"/>
        <v>0</v>
      </c>
      <c r="N93" s="31">
        <f t="shared" si="20"/>
        <v>71444998</v>
      </c>
      <c r="O93" s="36">
        <f t="shared" si="21"/>
        <v>0.7978121777330609</v>
      </c>
      <c r="P93" s="31">
        <v>21273362</v>
      </c>
      <c r="Q93" s="31">
        <v>77724639</v>
      </c>
      <c r="R93" s="31">
        <v>85605534</v>
      </c>
      <c r="S93" s="31">
        <v>69260827</v>
      </c>
      <c r="T93" s="36">
        <f t="shared" si="22"/>
        <v>0.80906950478224926</v>
      </c>
      <c r="U93" s="36">
        <f t="shared" si="23"/>
        <v>4.4665436521035051E-2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42708441</v>
      </c>
      <c r="E94" s="31">
        <v>47742206</v>
      </c>
      <c r="F94" s="31">
        <v>11917251</v>
      </c>
      <c r="G94" s="36">
        <f t="shared" si="16"/>
        <v>0.27903736874872115</v>
      </c>
      <c r="H94" s="31">
        <v>12000674</v>
      </c>
      <c r="I94" s="36">
        <f t="shared" si="17"/>
        <v>0.28099068284885415</v>
      </c>
      <c r="J94" s="31">
        <v>12268247</v>
      </c>
      <c r="K94" s="36">
        <f t="shared" si="18"/>
        <v>0.25696858247396442</v>
      </c>
      <c r="L94" s="31">
        <v>0</v>
      </c>
      <c r="M94" s="36">
        <f t="shared" si="19"/>
        <v>0</v>
      </c>
      <c r="N94" s="31">
        <f t="shared" si="20"/>
        <v>36186172</v>
      </c>
      <c r="O94" s="36">
        <f t="shared" si="21"/>
        <v>0.75794930799804261</v>
      </c>
      <c r="P94" s="31">
        <v>9917098</v>
      </c>
      <c r="Q94" s="31">
        <v>41947371</v>
      </c>
      <c r="R94" s="31">
        <v>40713481</v>
      </c>
      <c r="S94" s="31">
        <v>30052161</v>
      </c>
      <c r="T94" s="36">
        <f t="shared" si="22"/>
        <v>0.7381378418612744</v>
      </c>
      <c r="U94" s="36">
        <f t="shared" si="23"/>
        <v>0.23708034346338014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785697276</v>
      </c>
      <c r="E96" s="32">
        <f>SUM(E92:E95)</f>
        <v>790441041</v>
      </c>
      <c r="F96" s="32">
        <f>SUM(F92:F95)</f>
        <v>136507206</v>
      </c>
      <c r="G96" s="37">
        <f t="shared" si="16"/>
        <v>0.17374020525431985</v>
      </c>
      <c r="H96" s="32">
        <f>SUM(H92:H95)</f>
        <v>133834057</v>
      </c>
      <c r="I96" s="37">
        <f t="shared" si="17"/>
        <v>0.17033794196328614</v>
      </c>
      <c r="J96" s="32">
        <f>SUM(J92:J95)</f>
        <v>320711379</v>
      </c>
      <c r="K96" s="37">
        <f t="shared" si="18"/>
        <v>0.40573725599351818</v>
      </c>
      <c r="L96" s="32">
        <f>SUM(L92:L95)</f>
        <v>0</v>
      </c>
      <c r="M96" s="37">
        <f t="shared" si="19"/>
        <v>0</v>
      </c>
      <c r="N96" s="32">
        <f t="shared" si="20"/>
        <v>591052642</v>
      </c>
      <c r="O96" s="37">
        <f t="shared" si="21"/>
        <v>0.74775044733538831</v>
      </c>
      <c r="P96" s="32">
        <f>SUM(P92:P95)</f>
        <v>122478893</v>
      </c>
      <c r="Q96" s="32">
        <f>SUM(Q92:Q95)</f>
        <v>723440142</v>
      </c>
      <c r="R96" s="32">
        <f>SUM(R92:R95)</f>
        <v>730087147</v>
      </c>
      <c r="S96" s="32">
        <f>SUM(S92:S95)</f>
        <v>370640564</v>
      </c>
      <c r="T96" s="37">
        <f t="shared" si="22"/>
        <v>0.50766619508780364</v>
      </c>
      <c r="U96" s="37">
        <f t="shared" si="23"/>
        <v>1.6185032469227165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424251246</v>
      </c>
      <c r="E97" s="31">
        <v>424638655</v>
      </c>
      <c r="F97" s="31">
        <v>54375535</v>
      </c>
      <c r="G97" s="36">
        <f t="shared" si="16"/>
        <v>0.12816823877990449</v>
      </c>
      <c r="H97" s="31">
        <v>111969444</v>
      </c>
      <c r="I97" s="36">
        <f t="shared" si="17"/>
        <v>0.26392248710095717</v>
      </c>
      <c r="J97" s="31">
        <v>141552980</v>
      </c>
      <c r="K97" s="36">
        <f t="shared" si="18"/>
        <v>0.33334925667565524</v>
      </c>
      <c r="L97" s="31">
        <v>0</v>
      </c>
      <c r="M97" s="36">
        <f t="shared" si="19"/>
        <v>0</v>
      </c>
      <c r="N97" s="31">
        <f t="shared" si="20"/>
        <v>307897959</v>
      </c>
      <c r="O97" s="36">
        <f t="shared" si="21"/>
        <v>0.72508226788726993</v>
      </c>
      <c r="P97" s="31">
        <v>103047284</v>
      </c>
      <c r="Q97" s="31">
        <v>363010990</v>
      </c>
      <c r="R97" s="31">
        <v>400045633</v>
      </c>
      <c r="S97" s="31">
        <v>328640135</v>
      </c>
      <c r="T97" s="36">
        <f t="shared" si="22"/>
        <v>0.82150661797125535</v>
      </c>
      <c r="U97" s="36">
        <f t="shared" si="23"/>
        <v>0.37367016873535452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83457565</v>
      </c>
      <c r="E98" s="31">
        <v>29781185</v>
      </c>
      <c r="F98" s="31">
        <v>7681243</v>
      </c>
      <c r="G98" s="36">
        <f t="shared" si="16"/>
        <v>9.203770802562955E-2</v>
      </c>
      <c r="H98" s="31">
        <v>6265035</v>
      </c>
      <c r="I98" s="36">
        <f t="shared" si="17"/>
        <v>7.5068509367604966E-2</v>
      </c>
      <c r="J98" s="31">
        <v>-1133709</v>
      </c>
      <c r="K98" s="36">
        <f t="shared" si="18"/>
        <v>-3.8067961365540019E-2</v>
      </c>
      <c r="L98" s="31">
        <v>0</v>
      </c>
      <c r="M98" s="36">
        <f t="shared" si="19"/>
        <v>0</v>
      </c>
      <c r="N98" s="31">
        <f t="shared" si="20"/>
        <v>12812569</v>
      </c>
      <c r="O98" s="36">
        <f t="shared" si="21"/>
        <v>0.43022361266014097</v>
      </c>
      <c r="P98" s="31">
        <v>0</v>
      </c>
      <c r="Q98" s="31">
        <v>100263273</v>
      </c>
      <c r="R98" s="31">
        <v>76033331</v>
      </c>
      <c r="S98" s="31">
        <v>31748757</v>
      </c>
      <c r="T98" s="36">
        <f t="shared" si="22"/>
        <v>0.4175636734894595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174672495</v>
      </c>
      <c r="E99" s="31">
        <v>174672495</v>
      </c>
      <c r="F99" s="31">
        <v>43853839</v>
      </c>
      <c r="G99" s="36">
        <f t="shared" si="16"/>
        <v>0.25106321977023344</v>
      </c>
      <c r="H99" s="31">
        <v>46193289</v>
      </c>
      <c r="I99" s="36">
        <f t="shared" si="17"/>
        <v>0.26445657056653366</v>
      </c>
      <c r="J99" s="31">
        <v>44198582</v>
      </c>
      <c r="K99" s="36">
        <f t="shared" si="18"/>
        <v>0.25303687337837594</v>
      </c>
      <c r="L99" s="31">
        <v>0</v>
      </c>
      <c r="M99" s="36">
        <f t="shared" si="19"/>
        <v>0</v>
      </c>
      <c r="N99" s="31">
        <f t="shared" si="20"/>
        <v>134245710</v>
      </c>
      <c r="O99" s="36">
        <f t="shared" si="21"/>
        <v>0.76855666371514297</v>
      </c>
      <c r="P99" s="31">
        <v>52129737</v>
      </c>
      <c r="Q99" s="31">
        <v>142144844</v>
      </c>
      <c r="R99" s="31">
        <v>187637043</v>
      </c>
      <c r="S99" s="31">
        <v>114547724</v>
      </c>
      <c r="T99" s="36">
        <f t="shared" si="22"/>
        <v>0.61047500093038665</v>
      </c>
      <c r="U99" s="36">
        <f t="shared" si="23"/>
        <v>-0.1521426244678733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682381306</v>
      </c>
      <c r="E101" s="32">
        <f>SUM(E97:E100)</f>
        <v>629092335</v>
      </c>
      <c r="F101" s="32">
        <f>SUM(F97:F100)</f>
        <v>105910617</v>
      </c>
      <c r="G101" s="37">
        <f>IF(($D101     =0),0,($F101     /$D101     ))</f>
        <v>0.15520738342149132</v>
      </c>
      <c r="H101" s="32">
        <f>SUM(H97:H100)</f>
        <v>164427768</v>
      </c>
      <c r="I101" s="37">
        <f>IF(($D101     =0),0,($H101     /$D101     ))</f>
        <v>0.24096171239485861</v>
      </c>
      <c r="J101" s="32">
        <f>SUM(J97:J100)</f>
        <v>184617853</v>
      </c>
      <c r="K101" s="37">
        <f>IF(($E101     =0),0,($J101     /$E101     ))</f>
        <v>0.29346702022684795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454956238</v>
      </c>
      <c r="O101" s="37">
        <f>IF(($E101     =0),0,($N101     /$E101     ))</f>
        <v>0.72319469287445692</v>
      </c>
      <c r="P101" s="32">
        <f>SUM(P97:P100)</f>
        <v>155177021</v>
      </c>
      <c r="Q101" s="32">
        <f>SUM(Q97:Q100)</f>
        <v>605419107</v>
      </c>
      <c r="R101" s="32">
        <f>SUM(R97:R100)</f>
        <v>663716007</v>
      </c>
      <c r="S101" s="32">
        <f>SUM(S97:S100)</f>
        <v>474936616</v>
      </c>
      <c r="T101" s="37">
        <f>IF(($R101     =0),0,($S101     /$R101     ))</f>
        <v>0.71557203832813387</v>
      </c>
      <c r="U101" s="37">
        <f>IF(($P101     =0),0,(($J101     /$P101     )-1))</f>
        <v>0.18972417314287782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11498738401</v>
      </c>
      <c r="E102" s="32">
        <f>SUM(E88:E90,E92:E95,E97:E100)</f>
        <v>11400911396</v>
      </c>
      <c r="F102" s="32">
        <f>SUM(F88:F90,F92:F95,F97:F100)</f>
        <v>2837470543</v>
      </c>
      <c r="G102" s="37">
        <f>IF(($D102     =0),0,($F102     /$D102     ))</f>
        <v>0.24676363997925516</v>
      </c>
      <c r="H102" s="32">
        <f>SUM(H88:H90,H92:H95,H97:H100)</f>
        <v>2912309327</v>
      </c>
      <c r="I102" s="37">
        <f>IF(($D102     =0),0,($H102     /$D102     ))</f>
        <v>0.2532720743300611</v>
      </c>
      <c r="J102" s="32">
        <f>SUM(J88:J90,J92:J95,J97:J100)</f>
        <v>3308652245</v>
      </c>
      <c r="K102" s="37">
        <f>IF(($E102     =0),0,($J102     /$E102     ))</f>
        <v>0.2902094516900498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9058432115</v>
      </c>
      <c r="O102" s="37">
        <f>IF(($E102     =0),0,($N102     /$E102     ))</f>
        <v>0.79453578756678556</v>
      </c>
      <c r="P102" s="32">
        <f>SUM(P88:P90,P92:P95,P97:P100)</f>
        <v>2834795535</v>
      </c>
      <c r="Q102" s="32">
        <f>SUM(Q88:Q90,Q92:Q95,Q97:Q100)</f>
        <v>11415998834</v>
      </c>
      <c r="R102" s="32">
        <f>SUM(R88:R90,R92:R95,R97:R100)</f>
        <v>11719718617</v>
      </c>
      <c r="S102" s="32">
        <f>SUM(S88:S90,S92:S95,S97:S100)</f>
        <v>10022254481</v>
      </c>
      <c r="T102" s="37">
        <f>IF(($R102     =0),0,($S102     /$R102     ))</f>
        <v>0.85516169871708791</v>
      </c>
      <c r="U102" s="37">
        <f>IF(($P102     =0),0,(($J102     /$P102     )-1))</f>
        <v>0.16715727965191673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2779393860</v>
      </c>
      <c r="E105" s="31">
        <v>2779393860</v>
      </c>
      <c r="F105" s="31">
        <v>684256861</v>
      </c>
      <c r="G105" s="36">
        <f t="shared" ref="G105:G136" si="24">IF(($D105     =0),0,($F105     /$D105     ))</f>
        <v>0.24618923962075673</v>
      </c>
      <c r="H105" s="31">
        <v>373091040</v>
      </c>
      <c r="I105" s="36">
        <f t="shared" ref="I105:I136" si="25">IF(($D105     =0),0,($H105     /$D105     ))</f>
        <v>0.13423467806034514</v>
      </c>
      <c r="J105" s="31">
        <v>727009381</v>
      </c>
      <c r="K105" s="36">
        <f t="shared" ref="K105:K136" si="26">IF(($E105     =0),0,($J105     /$E105     ))</f>
        <v>0.26157119775748516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1784357282</v>
      </c>
      <c r="O105" s="36">
        <f t="shared" ref="O105:O136" si="29">IF(($E105     =0),0,($N105     /$E105     ))</f>
        <v>0.64199511543858701</v>
      </c>
      <c r="P105" s="31">
        <v>730486932</v>
      </c>
      <c r="Q105" s="31">
        <v>2459086960</v>
      </c>
      <c r="R105" s="31">
        <v>2455691548</v>
      </c>
      <c r="S105" s="31">
        <v>1800860041</v>
      </c>
      <c r="T105" s="36">
        <f t="shared" ref="T105:T136" si="30">IF(($R105     =0),0,($S105     /$R105     ))</f>
        <v>0.73334130357971161</v>
      </c>
      <c r="U105" s="36">
        <f t="shared" ref="U105:U136" si="31">IF(($P105     =0),0,(($J105     /$P105     )-1))</f>
        <v>-4.7605930341270142E-3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2779393860</v>
      </c>
      <c r="E106" s="32">
        <f>E105</f>
        <v>2779393860</v>
      </c>
      <c r="F106" s="32">
        <f>F105</f>
        <v>684256861</v>
      </c>
      <c r="G106" s="37">
        <f t="shared" si="24"/>
        <v>0.24618923962075673</v>
      </c>
      <c r="H106" s="32">
        <f>H105</f>
        <v>373091040</v>
      </c>
      <c r="I106" s="37">
        <f t="shared" si="25"/>
        <v>0.13423467806034514</v>
      </c>
      <c r="J106" s="32">
        <f>J105</f>
        <v>727009381</v>
      </c>
      <c r="K106" s="37">
        <f t="shared" si="26"/>
        <v>0.26157119775748516</v>
      </c>
      <c r="L106" s="32">
        <f>L105</f>
        <v>0</v>
      </c>
      <c r="M106" s="37">
        <f t="shared" si="27"/>
        <v>0</v>
      </c>
      <c r="N106" s="32">
        <f t="shared" si="28"/>
        <v>1784357282</v>
      </c>
      <c r="O106" s="37">
        <f t="shared" si="29"/>
        <v>0.64199511543858701</v>
      </c>
      <c r="P106" s="32">
        <f>P105</f>
        <v>730486932</v>
      </c>
      <c r="Q106" s="32">
        <f>Q105</f>
        <v>2459086960</v>
      </c>
      <c r="R106" s="32">
        <f>R105</f>
        <v>2455691548</v>
      </c>
      <c r="S106" s="32">
        <f>S105</f>
        <v>1800860041</v>
      </c>
      <c r="T106" s="37">
        <f t="shared" si="30"/>
        <v>0.73334130357971161</v>
      </c>
      <c r="U106" s="37">
        <f t="shared" si="31"/>
        <v>-4.7605930341270142E-3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142543859</v>
      </c>
      <c r="E111" s="31">
        <v>142543859</v>
      </c>
      <c r="F111" s="31">
        <v>32334592</v>
      </c>
      <c r="G111" s="36">
        <f t="shared" si="24"/>
        <v>0.2268396002945311</v>
      </c>
      <c r="H111" s="31">
        <v>35261852</v>
      </c>
      <c r="I111" s="36">
        <f t="shared" si="25"/>
        <v>0.24737545515727899</v>
      </c>
      <c r="J111" s="31">
        <v>35479562</v>
      </c>
      <c r="K111" s="36">
        <f t="shared" si="26"/>
        <v>0.24890277454884957</v>
      </c>
      <c r="L111" s="31">
        <v>0</v>
      </c>
      <c r="M111" s="36">
        <f t="shared" si="27"/>
        <v>0</v>
      </c>
      <c r="N111" s="31">
        <f t="shared" si="28"/>
        <v>103076006</v>
      </c>
      <c r="O111" s="36">
        <f t="shared" si="29"/>
        <v>0.72311783000065966</v>
      </c>
      <c r="P111" s="31">
        <v>29366851</v>
      </c>
      <c r="Q111" s="31">
        <v>112682893</v>
      </c>
      <c r="R111" s="31">
        <v>123951182</v>
      </c>
      <c r="S111" s="31">
        <v>87729948</v>
      </c>
      <c r="T111" s="36">
        <f t="shared" si="30"/>
        <v>0.70777822836735838</v>
      </c>
      <c r="U111" s="36">
        <f t="shared" si="31"/>
        <v>0.2081500328380459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142543859</v>
      </c>
      <c r="E112" s="32">
        <f>SUM(E107:E111)</f>
        <v>142543859</v>
      </c>
      <c r="F112" s="32">
        <f>SUM(F107:F111)</f>
        <v>32334592</v>
      </c>
      <c r="G112" s="37">
        <f t="shared" si="24"/>
        <v>0.2268396002945311</v>
      </c>
      <c r="H112" s="32">
        <f>SUM(H107:H111)</f>
        <v>35261852</v>
      </c>
      <c r="I112" s="37">
        <f t="shared" si="25"/>
        <v>0.24737545515727899</v>
      </c>
      <c r="J112" s="32">
        <f>SUM(J107:J111)</f>
        <v>35479562</v>
      </c>
      <c r="K112" s="37">
        <f t="shared" si="26"/>
        <v>0.24890277454884957</v>
      </c>
      <c r="L112" s="32">
        <f>SUM(L107:L111)</f>
        <v>0</v>
      </c>
      <c r="M112" s="37">
        <f t="shared" si="27"/>
        <v>0</v>
      </c>
      <c r="N112" s="32">
        <f t="shared" si="28"/>
        <v>103076006</v>
      </c>
      <c r="O112" s="37">
        <f t="shared" si="29"/>
        <v>0.72311783000065966</v>
      </c>
      <c r="P112" s="32">
        <f>SUM(P107:P111)</f>
        <v>29366851</v>
      </c>
      <c r="Q112" s="32">
        <f>SUM(Q107:Q111)</f>
        <v>112682893</v>
      </c>
      <c r="R112" s="32">
        <f>SUM(R107:R111)</f>
        <v>123951182</v>
      </c>
      <c r="S112" s="32">
        <f>SUM(S107:S111)</f>
        <v>87729948</v>
      </c>
      <c r="T112" s="37">
        <f t="shared" si="30"/>
        <v>0.70777822836735838</v>
      </c>
      <c r="U112" s="37">
        <f t="shared" si="31"/>
        <v>0.2081500328380459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59111</v>
      </c>
      <c r="E114" s="31">
        <v>73800</v>
      </c>
      <c r="F114" s="31">
        <v>14743</v>
      </c>
      <c r="G114" s="36">
        <f t="shared" si="24"/>
        <v>0.24941212295511833</v>
      </c>
      <c r="H114" s="31">
        <v>19250</v>
      </c>
      <c r="I114" s="36">
        <f t="shared" si="25"/>
        <v>0.32565850687689263</v>
      </c>
      <c r="J114" s="31">
        <v>18724</v>
      </c>
      <c r="K114" s="36">
        <f t="shared" si="26"/>
        <v>0.25371273712737125</v>
      </c>
      <c r="L114" s="31">
        <v>0</v>
      </c>
      <c r="M114" s="36">
        <f t="shared" si="27"/>
        <v>0</v>
      </c>
      <c r="N114" s="31">
        <f t="shared" si="28"/>
        <v>52717</v>
      </c>
      <c r="O114" s="36">
        <f t="shared" si="29"/>
        <v>0.71432249322493224</v>
      </c>
      <c r="P114" s="31">
        <v>17027</v>
      </c>
      <c r="Q114" s="31">
        <v>56350</v>
      </c>
      <c r="R114" s="31">
        <v>56350</v>
      </c>
      <c r="S114" s="31">
        <v>37299</v>
      </c>
      <c r="T114" s="36">
        <f t="shared" si="30"/>
        <v>0.66191659272404613</v>
      </c>
      <c r="U114" s="36">
        <f t="shared" si="31"/>
        <v>9.9665237563869136E-2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248813258</v>
      </c>
      <c r="E117" s="31">
        <v>308813258</v>
      </c>
      <c r="F117" s="31">
        <v>95122069</v>
      </c>
      <c r="G117" s="36">
        <f t="shared" si="24"/>
        <v>0.38230305637491391</v>
      </c>
      <c r="H117" s="31">
        <v>75077492</v>
      </c>
      <c r="I117" s="36">
        <f t="shared" si="25"/>
        <v>0.30174232918086702</v>
      </c>
      <c r="J117" s="31">
        <v>115951738</v>
      </c>
      <c r="K117" s="36">
        <f t="shared" si="26"/>
        <v>0.37547525890225864</v>
      </c>
      <c r="L117" s="31">
        <v>0</v>
      </c>
      <c r="M117" s="36">
        <f t="shared" si="27"/>
        <v>0</v>
      </c>
      <c r="N117" s="31">
        <f t="shared" si="28"/>
        <v>286151299</v>
      </c>
      <c r="O117" s="36">
        <f t="shared" si="29"/>
        <v>0.92661597773758797</v>
      </c>
      <c r="P117" s="31">
        <v>75958793</v>
      </c>
      <c r="Q117" s="31">
        <v>243167718</v>
      </c>
      <c r="R117" s="31">
        <v>226406866</v>
      </c>
      <c r="S117" s="31">
        <v>208277170</v>
      </c>
      <c r="T117" s="36">
        <f t="shared" si="30"/>
        <v>0.91992426590101728</v>
      </c>
      <c r="U117" s="36">
        <f t="shared" si="31"/>
        <v>0.52650843201260455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73633767</v>
      </c>
      <c r="E120" s="31">
        <v>77149321</v>
      </c>
      <c r="F120" s="31">
        <v>16813097</v>
      </c>
      <c r="G120" s="36">
        <f t="shared" si="24"/>
        <v>0.22833406037748957</v>
      </c>
      <c r="H120" s="31">
        <v>17853966</v>
      </c>
      <c r="I120" s="36">
        <f t="shared" si="25"/>
        <v>0.24246981687083863</v>
      </c>
      <c r="J120" s="31">
        <v>24624180</v>
      </c>
      <c r="K120" s="36">
        <f t="shared" si="26"/>
        <v>0.31917558937427332</v>
      </c>
      <c r="L120" s="31">
        <v>0</v>
      </c>
      <c r="M120" s="36">
        <f t="shared" si="27"/>
        <v>0</v>
      </c>
      <c r="N120" s="31">
        <f t="shared" si="28"/>
        <v>59291243</v>
      </c>
      <c r="O120" s="36">
        <f t="shared" si="29"/>
        <v>0.76852579169167279</v>
      </c>
      <c r="P120" s="31">
        <v>17189920</v>
      </c>
      <c r="Q120" s="31">
        <v>90008315</v>
      </c>
      <c r="R120" s="31">
        <v>62619785</v>
      </c>
      <c r="S120" s="31">
        <v>50637954</v>
      </c>
      <c r="T120" s="36">
        <f t="shared" si="30"/>
        <v>0.80865742352836245</v>
      </c>
      <c r="U120" s="36">
        <f t="shared" si="31"/>
        <v>0.43247787075216171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322506136</v>
      </c>
      <c r="E121" s="32">
        <f>SUM(E113:E120)</f>
        <v>386036379</v>
      </c>
      <c r="F121" s="32">
        <f>SUM(F113:F120)</f>
        <v>111949909</v>
      </c>
      <c r="G121" s="37">
        <f t="shared" si="24"/>
        <v>0.34712489625313669</v>
      </c>
      <c r="H121" s="32">
        <f>SUM(H113:H120)</f>
        <v>92950708</v>
      </c>
      <c r="I121" s="37">
        <f t="shared" si="25"/>
        <v>0.28821376595451814</v>
      </c>
      <c r="J121" s="32">
        <f>SUM(J113:J120)</f>
        <v>140594642</v>
      </c>
      <c r="K121" s="37">
        <f t="shared" si="26"/>
        <v>0.36420049935241983</v>
      </c>
      <c r="L121" s="32">
        <f>SUM(L113:L120)</f>
        <v>0</v>
      </c>
      <c r="M121" s="37">
        <f t="shared" si="27"/>
        <v>0</v>
      </c>
      <c r="N121" s="32">
        <f t="shared" si="28"/>
        <v>345495259</v>
      </c>
      <c r="O121" s="37">
        <f t="shared" si="29"/>
        <v>0.89498108933407028</v>
      </c>
      <c r="P121" s="32">
        <f>SUM(P113:P120)</f>
        <v>93165740</v>
      </c>
      <c r="Q121" s="32">
        <f>SUM(Q113:Q120)</f>
        <v>333232383</v>
      </c>
      <c r="R121" s="32">
        <f>SUM(R113:R120)</f>
        <v>289083001</v>
      </c>
      <c r="S121" s="32">
        <f>SUM(S113:S120)</f>
        <v>258952423</v>
      </c>
      <c r="T121" s="37">
        <f t="shared" si="30"/>
        <v>0.89577187902515232</v>
      </c>
      <c r="U121" s="37">
        <f t="shared" si="31"/>
        <v>0.50908093468693538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19298127</v>
      </c>
      <c r="E131" s="31">
        <v>14688000</v>
      </c>
      <c r="F131" s="31">
        <v>3672037</v>
      </c>
      <c r="G131" s="36">
        <f t="shared" si="24"/>
        <v>0.19027945043578581</v>
      </c>
      <c r="H131" s="31">
        <v>2596700</v>
      </c>
      <c r="I131" s="36">
        <f t="shared" si="25"/>
        <v>0.13455709976413774</v>
      </c>
      <c r="J131" s="31">
        <v>3355893</v>
      </c>
      <c r="K131" s="36">
        <f t="shared" si="26"/>
        <v>0.22847855392156863</v>
      </c>
      <c r="L131" s="31">
        <v>0</v>
      </c>
      <c r="M131" s="36">
        <f t="shared" si="27"/>
        <v>0</v>
      </c>
      <c r="N131" s="31">
        <f t="shared" si="28"/>
        <v>9624630</v>
      </c>
      <c r="O131" s="36">
        <f t="shared" si="29"/>
        <v>0.65527165032679735</v>
      </c>
      <c r="P131" s="31">
        <v>1629642</v>
      </c>
      <c r="Q131" s="31">
        <v>29121827</v>
      </c>
      <c r="R131" s="31">
        <v>29121827</v>
      </c>
      <c r="S131" s="31">
        <v>8574227</v>
      </c>
      <c r="T131" s="36">
        <f t="shared" si="30"/>
        <v>0.29442613610746332</v>
      </c>
      <c r="U131" s="36">
        <f t="shared" si="31"/>
        <v>1.0592823454476505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19298127</v>
      </c>
      <c r="E132" s="32">
        <f>SUM(E127:E131)</f>
        <v>14688000</v>
      </c>
      <c r="F132" s="32">
        <f>SUM(F127:F131)</f>
        <v>3672037</v>
      </c>
      <c r="G132" s="37">
        <f t="shared" si="24"/>
        <v>0.19027945043578581</v>
      </c>
      <c r="H132" s="32">
        <f>SUM(H127:H131)</f>
        <v>2596700</v>
      </c>
      <c r="I132" s="37">
        <f t="shared" si="25"/>
        <v>0.13455709976413774</v>
      </c>
      <c r="J132" s="32">
        <f>SUM(J127:J131)</f>
        <v>3355893</v>
      </c>
      <c r="K132" s="37">
        <f t="shared" si="26"/>
        <v>0.22847855392156863</v>
      </c>
      <c r="L132" s="32">
        <f>SUM(L127:L131)</f>
        <v>0</v>
      </c>
      <c r="M132" s="37">
        <f t="shared" si="27"/>
        <v>0</v>
      </c>
      <c r="N132" s="32">
        <f t="shared" si="28"/>
        <v>9624630</v>
      </c>
      <c r="O132" s="37">
        <f t="shared" si="29"/>
        <v>0.65527165032679735</v>
      </c>
      <c r="P132" s="32">
        <f>SUM(P127:P131)</f>
        <v>1629642</v>
      </c>
      <c r="Q132" s="32">
        <f>SUM(Q127:Q131)</f>
        <v>29121827</v>
      </c>
      <c r="R132" s="32">
        <f>SUM(R127:R131)</f>
        <v>29121827</v>
      </c>
      <c r="S132" s="32">
        <f>SUM(S127:S131)</f>
        <v>8574227</v>
      </c>
      <c r="T132" s="37">
        <f t="shared" si="30"/>
        <v>0.29442613610746332</v>
      </c>
      <c r="U132" s="37">
        <f t="shared" si="31"/>
        <v>1.0592823454476505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348793625</v>
      </c>
      <c r="E133" s="31">
        <v>364209794</v>
      </c>
      <c r="F133" s="31">
        <v>114180530</v>
      </c>
      <c r="G133" s="36">
        <f t="shared" si="24"/>
        <v>0.32735842003993049</v>
      </c>
      <c r="H133" s="31">
        <v>125222052</v>
      </c>
      <c r="I133" s="36">
        <f t="shared" si="25"/>
        <v>0.35901473829976105</v>
      </c>
      <c r="J133" s="31">
        <v>74135731</v>
      </c>
      <c r="K133" s="36">
        <f t="shared" si="26"/>
        <v>0.2035522718535131</v>
      </c>
      <c r="L133" s="31">
        <v>0</v>
      </c>
      <c r="M133" s="36">
        <f t="shared" si="27"/>
        <v>0</v>
      </c>
      <c r="N133" s="31">
        <f t="shared" si="28"/>
        <v>313538313</v>
      </c>
      <c r="O133" s="36">
        <f t="shared" si="29"/>
        <v>0.86087282155844491</v>
      </c>
      <c r="P133" s="31">
        <v>65829365</v>
      </c>
      <c r="Q133" s="31">
        <v>263057690</v>
      </c>
      <c r="R133" s="31">
        <v>283767690</v>
      </c>
      <c r="S133" s="31">
        <v>230664799</v>
      </c>
      <c r="T133" s="36">
        <f t="shared" si="30"/>
        <v>0.81286491425433249</v>
      </c>
      <c r="U133" s="36">
        <f t="shared" si="31"/>
        <v>0.12618025405531408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12057477</v>
      </c>
      <c r="E136" s="31">
        <v>12057477</v>
      </c>
      <c r="F136" s="31">
        <v>158679</v>
      </c>
      <c r="G136" s="36">
        <f t="shared" si="24"/>
        <v>1.3160215856103229E-2</v>
      </c>
      <c r="H136" s="31">
        <v>1929466</v>
      </c>
      <c r="I136" s="36">
        <f t="shared" si="25"/>
        <v>0.16002236620480387</v>
      </c>
      <c r="J136" s="31">
        <v>1356963</v>
      </c>
      <c r="K136" s="36">
        <f t="shared" si="26"/>
        <v>0.11254120575971242</v>
      </c>
      <c r="L136" s="31">
        <v>0</v>
      </c>
      <c r="M136" s="36">
        <f t="shared" si="27"/>
        <v>0</v>
      </c>
      <c r="N136" s="31">
        <f t="shared" si="28"/>
        <v>3445108</v>
      </c>
      <c r="O136" s="36">
        <f t="shared" si="29"/>
        <v>0.28572378782061952</v>
      </c>
      <c r="P136" s="31">
        <v>900694</v>
      </c>
      <c r="Q136" s="31">
        <v>10912618</v>
      </c>
      <c r="R136" s="31">
        <v>9394258</v>
      </c>
      <c r="S136" s="31">
        <v>4179848</v>
      </c>
      <c r="T136" s="36">
        <f t="shared" si="30"/>
        <v>0.44493647076756887</v>
      </c>
      <c r="U136" s="36">
        <f t="shared" si="31"/>
        <v>0.50657492999842346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360851102</v>
      </c>
      <c r="E137" s="32">
        <f>SUM(E133:E136)</f>
        <v>376267271</v>
      </c>
      <c r="F137" s="32">
        <f>SUM(F133:F136)</f>
        <v>114339209</v>
      </c>
      <c r="G137" s="37">
        <f t="shared" ref="G137:G170" si="32">IF(($D137     =0),0,($F137     /$D137     ))</f>
        <v>0.31685980274490061</v>
      </c>
      <c r="H137" s="32">
        <f>SUM(H133:H136)</f>
        <v>127151518</v>
      </c>
      <c r="I137" s="37">
        <f t="shared" ref="I137:I170" si="33">IF(($D137     =0),0,($H137     /$D137     ))</f>
        <v>0.35236560812830775</v>
      </c>
      <c r="J137" s="32">
        <f>SUM(J133:J136)</f>
        <v>75492694</v>
      </c>
      <c r="K137" s="37">
        <f t="shared" ref="K137:K170" si="34">IF(($E137     =0),0,($J137     /$E137     ))</f>
        <v>0.20063582410280908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316983421</v>
      </c>
      <c r="O137" s="37">
        <f t="shared" ref="O137:O170" si="37">IF(($E137     =0),0,($N137     /$E137     ))</f>
        <v>0.84244218254103742</v>
      </c>
      <c r="P137" s="32">
        <f>SUM(P133:P136)</f>
        <v>66730059</v>
      </c>
      <c r="Q137" s="32">
        <f>SUM(Q133:Q136)</f>
        <v>273970308</v>
      </c>
      <c r="R137" s="32">
        <f>SUM(R133:R136)</f>
        <v>293161948</v>
      </c>
      <c r="S137" s="32">
        <f>SUM(S133:S136)</f>
        <v>234844647</v>
      </c>
      <c r="T137" s="37">
        <f t="shared" ref="T137:T170" si="38">IF(($R137     =0),0,($S137     /$R137     ))</f>
        <v>0.80107479364954959</v>
      </c>
      <c r="U137" s="37">
        <f t="shared" ref="U137:U170" si="39">IF(($P137     =0),0,(($J137     /$P137     )-1))</f>
        <v>0.13131465985965929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29199060</v>
      </c>
      <c r="E140" s="31">
        <v>46032429</v>
      </c>
      <c r="F140" s="31">
        <v>8526425</v>
      </c>
      <c r="G140" s="36">
        <f t="shared" si="32"/>
        <v>0.29201025649455836</v>
      </c>
      <c r="H140" s="31">
        <v>8528707</v>
      </c>
      <c r="I140" s="36">
        <f t="shared" si="33"/>
        <v>0.29208840969538058</v>
      </c>
      <c r="J140" s="31">
        <v>7471414</v>
      </c>
      <c r="K140" s="36">
        <f t="shared" si="34"/>
        <v>0.16230762013449257</v>
      </c>
      <c r="L140" s="31">
        <v>0</v>
      </c>
      <c r="M140" s="36">
        <f t="shared" si="35"/>
        <v>0</v>
      </c>
      <c r="N140" s="31">
        <f t="shared" si="36"/>
        <v>24526546</v>
      </c>
      <c r="O140" s="36">
        <f t="shared" si="37"/>
        <v>0.53281016302659157</v>
      </c>
      <c r="P140" s="31">
        <v>8278888</v>
      </c>
      <c r="Q140" s="31">
        <v>36733750</v>
      </c>
      <c r="R140" s="31">
        <v>36733750</v>
      </c>
      <c r="S140" s="31">
        <v>27649431</v>
      </c>
      <c r="T140" s="36">
        <f t="shared" si="38"/>
        <v>0.75269829516452857</v>
      </c>
      <c r="U140" s="36">
        <f t="shared" si="39"/>
        <v>-9.7534113277048751E-2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18106402</v>
      </c>
      <c r="E143" s="31">
        <v>17965036</v>
      </c>
      <c r="F143" s="31">
        <v>4736298</v>
      </c>
      <c r="G143" s="36">
        <f t="shared" si="32"/>
        <v>0.2615814008768832</v>
      </c>
      <c r="H143" s="31">
        <v>4575209</v>
      </c>
      <c r="I143" s="36">
        <f t="shared" si="33"/>
        <v>0.25268460293767919</v>
      </c>
      <c r="J143" s="31">
        <v>4995665</v>
      </c>
      <c r="K143" s="36">
        <f t="shared" si="34"/>
        <v>0.27807709375032702</v>
      </c>
      <c r="L143" s="31">
        <v>0</v>
      </c>
      <c r="M143" s="36">
        <f t="shared" si="35"/>
        <v>0</v>
      </c>
      <c r="N143" s="31">
        <f t="shared" si="36"/>
        <v>14307172</v>
      </c>
      <c r="O143" s="36">
        <f t="shared" si="37"/>
        <v>0.79638983189346235</v>
      </c>
      <c r="P143" s="31">
        <v>4396381</v>
      </c>
      <c r="Q143" s="31">
        <v>16436000</v>
      </c>
      <c r="R143" s="31">
        <v>15902234</v>
      </c>
      <c r="S143" s="31">
        <v>11083035</v>
      </c>
      <c r="T143" s="36">
        <f t="shared" si="38"/>
        <v>0.69694830298686339</v>
      </c>
      <c r="U143" s="36">
        <f t="shared" si="39"/>
        <v>0.13631302655525079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47305462</v>
      </c>
      <c r="E144" s="32">
        <f>SUM(E138:E143)</f>
        <v>63997465</v>
      </c>
      <c r="F144" s="32">
        <f>SUM(F138:F143)</f>
        <v>13262723</v>
      </c>
      <c r="G144" s="37">
        <f t="shared" si="32"/>
        <v>0.28036345993196304</v>
      </c>
      <c r="H144" s="32">
        <f>SUM(H138:H143)</f>
        <v>13103916</v>
      </c>
      <c r="I144" s="37">
        <f t="shared" si="33"/>
        <v>0.27700640572963858</v>
      </c>
      <c r="J144" s="32">
        <f>SUM(J138:J143)</f>
        <v>12467079</v>
      </c>
      <c r="K144" s="37">
        <f t="shared" si="34"/>
        <v>0.19480582551199488</v>
      </c>
      <c r="L144" s="32">
        <f>SUM(L138:L143)</f>
        <v>0</v>
      </c>
      <c r="M144" s="37">
        <f t="shared" si="35"/>
        <v>0</v>
      </c>
      <c r="N144" s="32">
        <f t="shared" si="36"/>
        <v>38833718</v>
      </c>
      <c r="O144" s="37">
        <f t="shared" si="37"/>
        <v>0.60680087875355693</v>
      </c>
      <c r="P144" s="32">
        <f>SUM(P138:P143)</f>
        <v>12675269</v>
      </c>
      <c r="Q144" s="32">
        <f>SUM(Q138:Q143)</f>
        <v>53169750</v>
      </c>
      <c r="R144" s="32">
        <f>SUM(R138:R143)</f>
        <v>52635984</v>
      </c>
      <c r="S144" s="32">
        <f>SUM(S138:S143)</f>
        <v>38732466</v>
      </c>
      <c r="T144" s="37">
        <f t="shared" si="38"/>
        <v>0.73585526585766881</v>
      </c>
      <c r="U144" s="37">
        <f t="shared" si="39"/>
        <v>-1.6424897964690155E-2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481677</v>
      </c>
      <c r="E149" s="31">
        <v>481677</v>
      </c>
      <c r="F149" s="31">
        <v>141299</v>
      </c>
      <c r="G149" s="36">
        <f t="shared" si="32"/>
        <v>0.29334803197993675</v>
      </c>
      <c r="H149" s="31">
        <v>136195</v>
      </c>
      <c r="I149" s="36">
        <f t="shared" si="33"/>
        <v>0.28275171951328382</v>
      </c>
      <c r="J149" s="31">
        <v>194772</v>
      </c>
      <c r="K149" s="36">
        <f t="shared" si="34"/>
        <v>0.40436225935637365</v>
      </c>
      <c r="L149" s="31">
        <v>0</v>
      </c>
      <c r="M149" s="36">
        <f t="shared" si="35"/>
        <v>0</v>
      </c>
      <c r="N149" s="31">
        <f t="shared" si="36"/>
        <v>472266</v>
      </c>
      <c r="O149" s="36">
        <f t="shared" si="37"/>
        <v>0.98046201084959428</v>
      </c>
      <c r="P149" s="31">
        <v>32980</v>
      </c>
      <c r="Q149" s="31">
        <v>455149</v>
      </c>
      <c r="R149" s="31">
        <v>474710</v>
      </c>
      <c r="S149" s="31">
        <v>247290</v>
      </c>
      <c r="T149" s="36">
        <f t="shared" si="38"/>
        <v>0.52092856691453726</v>
      </c>
      <c r="U149" s="36">
        <f t="shared" si="39"/>
        <v>4.9057610673135237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481677</v>
      </c>
      <c r="E150" s="32">
        <f>SUM(E145:E149)</f>
        <v>481677</v>
      </c>
      <c r="F150" s="32">
        <f>SUM(F145:F149)</f>
        <v>141299</v>
      </c>
      <c r="G150" s="37">
        <f t="shared" si="32"/>
        <v>0.29334803197993675</v>
      </c>
      <c r="H150" s="32">
        <f>SUM(H145:H149)</f>
        <v>136195</v>
      </c>
      <c r="I150" s="37">
        <f t="shared" si="33"/>
        <v>0.28275171951328382</v>
      </c>
      <c r="J150" s="32">
        <f>SUM(J145:J149)</f>
        <v>194772</v>
      </c>
      <c r="K150" s="37">
        <f t="shared" si="34"/>
        <v>0.40436225935637365</v>
      </c>
      <c r="L150" s="32">
        <f>SUM(L145:L149)</f>
        <v>0</v>
      </c>
      <c r="M150" s="37">
        <f t="shared" si="35"/>
        <v>0</v>
      </c>
      <c r="N150" s="32">
        <f t="shared" si="36"/>
        <v>472266</v>
      </c>
      <c r="O150" s="37">
        <f t="shared" si="37"/>
        <v>0.98046201084959428</v>
      </c>
      <c r="P150" s="32">
        <f>SUM(P145:P149)</f>
        <v>32980</v>
      </c>
      <c r="Q150" s="32">
        <f>SUM(Q145:Q149)</f>
        <v>455149</v>
      </c>
      <c r="R150" s="32">
        <f>SUM(R145:R149)</f>
        <v>474710</v>
      </c>
      <c r="S150" s="32">
        <f>SUM(S145:S149)</f>
        <v>247290</v>
      </c>
      <c r="T150" s="37">
        <f t="shared" si="38"/>
        <v>0.52092856691453726</v>
      </c>
      <c r="U150" s="37">
        <f t="shared" si="39"/>
        <v>4.9057610673135237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254798100</v>
      </c>
      <c r="E152" s="31">
        <v>256423294</v>
      </c>
      <c r="F152" s="31">
        <v>83568654</v>
      </c>
      <c r="G152" s="36">
        <f t="shared" si="32"/>
        <v>0.32797989466954425</v>
      </c>
      <c r="H152" s="31">
        <v>74145845</v>
      </c>
      <c r="I152" s="36">
        <f t="shared" si="33"/>
        <v>0.29099842188776132</v>
      </c>
      <c r="J152" s="31">
        <v>65650551</v>
      </c>
      <c r="K152" s="36">
        <f t="shared" si="34"/>
        <v>0.25602413094342358</v>
      </c>
      <c r="L152" s="31">
        <v>0</v>
      </c>
      <c r="M152" s="36">
        <f t="shared" si="35"/>
        <v>0</v>
      </c>
      <c r="N152" s="31">
        <f t="shared" si="36"/>
        <v>223365050</v>
      </c>
      <c r="O152" s="36">
        <f t="shared" si="37"/>
        <v>0.87107940357399827</v>
      </c>
      <c r="P152" s="31">
        <v>59884818</v>
      </c>
      <c r="Q152" s="31">
        <v>232580000</v>
      </c>
      <c r="R152" s="31">
        <v>234660300</v>
      </c>
      <c r="S152" s="31">
        <v>205258794</v>
      </c>
      <c r="T152" s="36">
        <f t="shared" si="38"/>
        <v>0.87470609216812556</v>
      </c>
      <c r="U152" s="36">
        <f t="shared" si="39"/>
        <v>9.6280379444419362E-2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20606915</v>
      </c>
      <c r="E156" s="31">
        <v>20788990</v>
      </c>
      <c r="F156" s="31">
        <v>2445551</v>
      </c>
      <c r="G156" s="36">
        <f t="shared" si="32"/>
        <v>0.118676230770108</v>
      </c>
      <c r="H156" s="31">
        <v>12506844</v>
      </c>
      <c r="I156" s="36">
        <f t="shared" si="33"/>
        <v>0.60692461729472846</v>
      </c>
      <c r="J156" s="31">
        <v>2522696</v>
      </c>
      <c r="K156" s="36">
        <f t="shared" si="34"/>
        <v>0.12134769414002315</v>
      </c>
      <c r="L156" s="31">
        <v>0</v>
      </c>
      <c r="M156" s="36">
        <f t="shared" si="35"/>
        <v>0</v>
      </c>
      <c r="N156" s="31">
        <f t="shared" si="36"/>
        <v>17475091</v>
      </c>
      <c r="O156" s="36">
        <f t="shared" si="37"/>
        <v>0.84059355456902907</v>
      </c>
      <c r="P156" s="31">
        <v>5952191</v>
      </c>
      <c r="Q156" s="31">
        <v>25006523</v>
      </c>
      <c r="R156" s="31">
        <v>27014249</v>
      </c>
      <c r="S156" s="31">
        <v>26083917</v>
      </c>
      <c r="T156" s="36">
        <f t="shared" si="38"/>
        <v>0.96556143389364624</v>
      </c>
      <c r="U156" s="36">
        <f t="shared" si="39"/>
        <v>-0.57617354685022715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275405015</v>
      </c>
      <c r="E157" s="32">
        <f>SUM(E151:E156)</f>
        <v>277212284</v>
      </c>
      <c r="F157" s="32">
        <f>SUM(F151:F156)</f>
        <v>86014205</v>
      </c>
      <c r="G157" s="37">
        <f t="shared" si="32"/>
        <v>0.31231894960227941</v>
      </c>
      <c r="H157" s="32">
        <f>SUM(H151:H156)</f>
        <v>86652689</v>
      </c>
      <c r="I157" s="37">
        <f t="shared" si="33"/>
        <v>0.31463729518505684</v>
      </c>
      <c r="J157" s="32">
        <f>SUM(J151:J156)</f>
        <v>68173247</v>
      </c>
      <c r="K157" s="37">
        <f t="shared" si="34"/>
        <v>0.24592433645545086</v>
      </c>
      <c r="L157" s="32">
        <f>SUM(L151:L156)</f>
        <v>0</v>
      </c>
      <c r="M157" s="37">
        <f t="shared" si="35"/>
        <v>0</v>
      </c>
      <c r="N157" s="32">
        <f t="shared" si="36"/>
        <v>240840141</v>
      </c>
      <c r="O157" s="37">
        <f t="shared" si="37"/>
        <v>0.86879317728935845</v>
      </c>
      <c r="P157" s="32">
        <f>SUM(P151:P156)</f>
        <v>65837009</v>
      </c>
      <c r="Q157" s="32">
        <f>SUM(Q151:Q156)</f>
        <v>257586523</v>
      </c>
      <c r="R157" s="32">
        <f>SUM(R151:R156)</f>
        <v>261674549</v>
      </c>
      <c r="S157" s="32">
        <f>SUM(S151:S156)</f>
        <v>231342711</v>
      </c>
      <c r="T157" s="37">
        <f t="shared" si="38"/>
        <v>0.88408563952469066</v>
      </c>
      <c r="U157" s="37">
        <f t="shared" si="39"/>
        <v>3.5485178252857796E-2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370065116</v>
      </c>
      <c r="E162" s="31">
        <v>409698539</v>
      </c>
      <c r="F162" s="31">
        <v>139665756</v>
      </c>
      <c r="G162" s="36">
        <f t="shared" si="32"/>
        <v>0.37740859638334567</v>
      </c>
      <c r="H162" s="31">
        <v>129784295</v>
      </c>
      <c r="I162" s="36">
        <f t="shared" si="33"/>
        <v>0.35070664428689358</v>
      </c>
      <c r="J162" s="31">
        <v>103152152</v>
      </c>
      <c r="K162" s="36">
        <f t="shared" si="34"/>
        <v>0.25177573796522618</v>
      </c>
      <c r="L162" s="31">
        <v>0</v>
      </c>
      <c r="M162" s="36">
        <f t="shared" si="35"/>
        <v>0</v>
      </c>
      <c r="N162" s="31">
        <f t="shared" si="36"/>
        <v>372602203</v>
      </c>
      <c r="O162" s="36">
        <f t="shared" si="37"/>
        <v>0.90945455629266958</v>
      </c>
      <c r="P162" s="31">
        <v>130287561</v>
      </c>
      <c r="Q162" s="31">
        <v>250217462</v>
      </c>
      <c r="R162" s="31">
        <v>286118459</v>
      </c>
      <c r="S162" s="31">
        <v>252465320</v>
      </c>
      <c r="T162" s="36">
        <f t="shared" si="38"/>
        <v>0.88238039895216969</v>
      </c>
      <c r="U162" s="36">
        <f t="shared" si="39"/>
        <v>-0.20827321343439686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370065116</v>
      </c>
      <c r="E163" s="32">
        <f>SUM(E158:E162)</f>
        <v>409698539</v>
      </c>
      <c r="F163" s="32">
        <f>SUM(F158:F162)</f>
        <v>139665756</v>
      </c>
      <c r="G163" s="37">
        <f t="shared" si="32"/>
        <v>0.37740859638334567</v>
      </c>
      <c r="H163" s="32">
        <f>SUM(H158:H162)</f>
        <v>129784295</v>
      </c>
      <c r="I163" s="37">
        <f t="shared" si="33"/>
        <v>0.35070664428689358</v>
      </c>
      <c r="J163" s="32">
        <f>SUM(J158:J162)</f>
        <v>103152152</v>
      </c>
      <c r="K163" s="37">
        <f t="shared" si="34"/>
        <v>0.25177573796522618</v>
      </c>
      <c r="L163" s="32">
        <f>SUM(L158:L162)</f>
        <v>0</v>
      </c>
      <c r="M163" s="37">
        <f t="shared" si="35"/>
        <v>0</v>
      </c>
      <c r="N163" s="32">
        <f t="shared" si="36"/>
        <v>372602203</v>
      </c>
      <c r="O163" s="37">
        <f t="shared" si="37"/>
        <v>0.90945455629266958</v>
      </c>
      <c r="P163" s="32">
        <f>SUM(P158:P162)</f>
        <v>130287561</v>
      </c>
      <c r="Q163" s="32">
        <f>SUM(Q158:Q162)</f>
        <v>250217462</v>
      </c>
      <c r="R163" s="32">
        <f>SUM(R158:R162)</f>
        <v>286118459</v>
      </c>
      <c r="S163" s="32">
        <f>SUM(S158:S162)</f>
        <v>252465320</v>
      </c>
      <c r="T163" s="37">
        <f t="shared" si="38"/>
        <v>0.88238039895216969</v>
      </c>
      <c r="U163" s="37">
        <f t="shared" si="39"/>
        <v>-0.20827321343439686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15382121</v>
      </c>
      <c r="E168" s="31">
        <v>15291358</v>
      </c>
      <c r="F168" s="31">
        <v>3468482</v>
      </c>
      <c r="G168" s="36">
        <f t="shared" si="32"/>
        <v>0.22548788947896067</v>
      </c>
      <c r="H168" s="31">
        <v>3371914</v>
      </c>
      <c r="I168" s="36">
        <f t="shared" si="33"/>
        <v>0.21920995160550355</v>
      </c>
      <c r="J168" s="31">
        <v>3135949</v>
      </c>
      <c r="K168" s="36">
        <f t="shared" si="34"/>
        <v>0.2050798235186175</v>
      </c>
      <c r="L168" s="31">
        <v>0</v>
      </c>
      <c r="M168" s="36">
        <f t="shared" si="35"/>
        <v>0</v>
      </c>
      <c r="N168" s="31">
        <f t="shared" si="36"/>
        <v>9976345</v>
      </c>
      <c r="O168" s="36">
        <f t="shared" si="37"/>
        <v>0.6524172019254274</v>
      </c>
      <c r="P168" s="31">
        <v>3530148</v>
      </c>
      <c r="Q168" s="31">
        <v>14651479</v>
      </c>
      <c r="R168" s="31">
        <v>14511444</v>
      </c>
      <c r="S168" s="31">
        <v>10554107</v>
      </c>
      <c r="T168" s="36">
        <f t="shared" si="38"/>
        <v>0.72729543662229612</v>
      </c>
      <c r="U168" s="36">
        <f t="shared" si="39"/>
        <v>-0.11166642305081831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15382121</v>
      </c>
      <c r="E169" s="32">
        <f>SUM(E164:E168)</f>
        <v>15291358</v>
      </c>
      <c r="F169" s="32">
        <f>SUM(F164:F168)</f>
        <v>3468482</v>
      </c>
      <c r="G169" s="37">
        <f t="shared" si="32"/>
        <v>0.22548788947896067</v>
      </c>
      <c r="H169" s="32">
        <f>SUM(H164:H168)</f>
        <v>3371914</v>
      </c>
      <c r="I169" s="37">
        <f t="shared" si="33"/>
        <v>0.21920995160550355</v>
      </c>
      <c r="J169" s="32">
        <f>SUM(J164:J168)</f>
        <v>3135949</v>
      </c>
      <c r="K169" s="37">
        <f t="shared" si="34"/>
        <v>0.2050798235186175</v>
      </c>
      <c r="L169" s="32">
        <f>SUM(L164:L168)</f>
        <v>0</v>
      </c>
      <c r="M169" s="37">
        <f t="shared" si="35"/>
        <v>0</v>
      </c>
      <c r="N169" s="32">
        <f t="shared" si="36"/>
        <v>9976345</v>
      </c>
      <c r="O169" s="37">
        <f t="shared" si="37"/>
        <v>0.6524172019254274</v>
      </c>
      <c r="P169" s="32">
        <f>SUM(P164:P168)</f>
        <v>3530148</v>
      </c>
      <c r="Q169" s="32">
        <f>SUM(Q164:Q168)</f>
        <v>14651479</v>
      </c>
      <c r="R169" s="32">
        <f>SUM(R164:R168)</f>
        <v>14511444</v>
      </c>
      <c r="S169" s="32">
        <f>SUM(S164:S168)</f>
        <v>10554107</v>
      </c>
      <c r="T169" s="37">
        <f t="shared" si="38"/>
        <v>0.72729543662229612</v>
      </c>
      <c r="U169" s="37">
        <f t="shared" si="39"/>
        <v>-0.11166642305081831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4333232475</v>
      </c>
      <c r="E170" s="32">
        <f>SUM(E105,E107:E111,E113:E120,E122:E125,E127:E131,E133:E136,E138:E143,E145:E149,E151:E156,E158:E162,E164:E168)</f>
        <v>4465610692</v>
      </c>
      <c r="F170" s="32">
        <f>SUM(F105,F107:F111,F113:F120,F122:F125,F127:F131,F133:F136,F138:F143,F145:F149,F151:F156,F158:F162,F164:F168)</f>
        <v>1189105073</v>
      </c>
      <c r="G170" s="37">
        <f t="shared" si="32"/>
        <v>0.2744152500149441</v>
      </c>
      <c r="H170" s="32">
        <f>SUM(H105,H107:H111,H113:H120,H122:H125,H127:H131,H133:H136,H138:H143,H145:H149,H151:H156,H158:H162,H164:H168)</f>
        <v>864100827</v>
      </c>
      <c r="I170" s="37">
        <f t="shared" si="33"/>
        <v>0.19941252448035343</v>
      </c>
      <c r="J170" s="32">
        <f>SUM(J105,J107:J111,J113:J120,J122:J125,J127:J131,J133:J136,J138:J143,J145:J149,J151:J156,J158:J162,J164:J168)</f>
        <v>1169055371</v>
      </c>
      <c r="K170" s="37">
        <f t="shared" si="34"/>
        <v>0.26179070492963608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3222261271</v>
      </c>
      <c r="O170" s="37">
        <f t="shared" si="37"/>
        <v>0.72157236562797089</v>
      </c>
      <c r="P170" s="32">
        <f>SUM(P105,P107:P111,P113:P120,P122:P125,P127:P131,P133:P136,P138:P143,P145:P149,P151:P156,P158:P162,P164:P168)</f>
        <v>1133742191</v>
      </c>
      <c r="Q170" s="32">
        <f>SUM(Q105,Q107:Q111,Q113:Q120,Q122:Q125,Q127:Q131,Q133:Q136,Q138:Q143,Q145:Q149,Q151:Q156,Q158:Q162,Q164:Q168)</f>
        <v>3784174734</v>
      </c>
      <c r="R170" s="32">
        <f>SUM(R105,R107:R111,R113:R120,R122:R125,R127:R131,R133:R136,R138:R143,R145:R149,R151:R156,R158:R162,R164:R168)</f>
        <v>3806424652</v>
      </c>
      <c r="S170" s="32">
        <f>SUM(S105,S107:S111,S113:S120,S122:S125,S127:S131,S133:S136,S138:S143,S145:S149,S151:S156,S158:S162,S164:S168)</f>
        <v>2924303180</v>
      </c>
      <c r="T170" s="37">
        <f t="shared" si="38"/>
        <v>0.76825458201661523</v>
      </c>
      <c r="U170" s="37">
        <f t="shared" si="39"/>
        <v>3.1147451581432728E-2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553497</v>
      </c>
      <c r="I174" s="36">
        <f t="shared" si="41"/>
        <v>0</v>
      </c>
      <c r="J174" s="31">
        <v>-571348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-17851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67991699</v>
      </c>
      <c r="F175" s="31">
        <v>14359615</v>
      </c>
      <c r="G175" s="36">
        <f t="shared" si="40"/>
        <v>0</v>
      </c>
      <c r="H175" s="31">
        <v>6231162</v>
      </c>
      <c r="I175" s="36">
        <f t="shared" si="41"/>
        <v>0</v>
      </c>
      <c r="J175" s="31">
        <v>5681582</v>
      </c>
      <c r="K175" s="36">
        <f t="shared" si="42"/>
        <v>8.356287728594633E-2</v>
      </c>
      <c r="L175" s="31">
        <v>0</v>
      </c>
      <c r="M175" s="36">
        <f t="shared" si="43"/>
        <v>0</v>
      </c>
      <c r="N175" s="31">
        <f t="shared" si="44"/>
        <v>26272359</v>
      </c>
      <c r="O175" s="36">
        <f t="shared" si="45"/>
        <v>0.38640539045803224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352500</v>
      </c>
      <c r="F177" s="31">
        <v>240057</v>
      </c>
      <c r="G177" s="36">
        <f t="shared" si="40"/>
        <v>0</v>
      </c>
      <c r="H177" s="31">
        <v>242578</v>
      </c>
      <c r="I177" s="36">
        <f t="shared" si="41"/>
        <v>0</v>
      </c>
      <c r="J177" s="31">
        <v>244405</v>
      </c>
      <c r="K177" s="36">
        <f t="shared" si="42"/>
        <v>0.69334751773049641</v>
      </c>
      <c r="L177" s="31">
        <v>0</v>
      </c>
      <c r="M177" s="36">
        <f t="shared" si="43"/>
        <v>0</v>
      </c>
      <c r="N177" s="31">
        <f t="shared" si="44"/>
        <v>727040</v>
      </c>
      <c r="O177" s="36">
        <f t="shared" si="45"/>
        <v>2.0625248226950355</v>
      </c>
      <c r="P177" s="31">
        <v>132544</v>
      </c>
      <c r="Q177" s="31">
        <v>0</v>
      </c>
      <c r="R177" s="31">
        <v>0</v>
      </c>
      <c r="S177" s="31">
        <v>398384</v>
      </c>
      <c r="T177" s="36">
        <f t="shared" si="46"/>
        <v>0</v>
      </c>
      <c r="U177" s="36">
        <f t="shared" si="47"/>
        <v>0.84395370593915975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4854768</v>
      </c>
      <c r="E178" s="31">
        <v>63742268</v>
      </c>
      <c r="F178" s="31">
        <v>6404251</v>
      </c>
      <c r="G178" s="36">
        <f t="shared" si="40"/>
        <v>1.3191672598978983</v>
      </c>
      <c r="H178" s="31">
        <v>13761068</v>
      </c>
      <c r="I178" s="36">
        <f t="shared" si="41"/>
        <v>2.8345469855614112</v>
      </c>
      <c r="J178" s="31">
        <v>11427274</v>
      </c>
      <c r="K178" s="36">
        <f t="shared" si="42"/>
        <v>0.17927310022919171</v>
      </c>
      <c r="L178" s="31">
        <v>0</v>
      </c>
      <c r="M178" s="36">
        <f t="shared" si="43"/>
        <v>0</v>
      </c>
      <c r="N178" s="31">
        <f t="shared" si="44"/>
        <v>31592593</v>
      </c>
      <c r="O178" s="36">
        <f t="shared" si="45"/>
        <v>0.49563019941493142</v>
      </c>
      <c r="P178" s="31">
        <v>19081779</v>
      </c>
      <c r="Q178" s="31">
        <v>53730671</v>
      </c>
      <c r="R178" s="31">
        <v>53730671</v>
      </c>
      <c r="S178" s="31">
        <v>34269123</v>
      </c>
      <c r="T178" s="36">
        <f t="shared" si="46"/>
        <v>0.63779443588188212</v>
      </c>
      <c r="U178" s="36">
        <f t="shared" si="47"/>
        <v>-0.40114210525129756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4854768</v>
      </c>
      <c r="E179" s="32">
        <f>SUM(E173:E178)</f>
        <v>132086467</v>
      </c>
      <c r="F179" s="32">
        <f>SUM(F173:F178)</f>
        <v>21003923</v>
      </c>
      <c r="G179" s="37">
        <f t="shared" si="40"/>
        <v>4.3264524689954289</v>
      </c>
      <c r="H179" s="32">
        <f>SUM(H173:H178)</f>
        <v>20788305</v>
      </c>
      <c r="I179" s="37">
        <f t="shared" si="41"/>
        <v>4.2820388121533304</v>
      </c>
      <c r="J179" s="32">
        <f>SUM(J173:J178)</f>
        <v>16781913</v>
      </c>
      <c r="K179" s="37">
        <f t="shared" si="42"/>
        <v>0.12705247843444856</v>
      </c>
      <c r="L179" s="32">
        <f>SUM(L173:L178)</f>
        <v>0</v>
      </c>
      <c r="M179" s="37">
        <f t="shared" si="43"/>
        <v>0</v>
      </c>
      <c r="N179" s="32">
        <f t="shared" si="44"/>
        <v>58574141</v>
      </c>
      <c r="O179" s="37">
        <f t="shared" si="45"/>
        <v>0.44345300718808689</v>
      </c>
      <c r="P179" s="32">
        <f>SUM(P173:P178)</f>
        <v>19214323</v>
      </c>
      <c r="Q179" s="32">
        <f>SUM(Q173:Q178)</f>
        <v>53730671</v>
      </c>
      <c r="R179" s="32">
        <f>SUM(R173:R178)</f>
        <v>53730671</v>
      </c>
      <c r="S179" s="32">
        <f>SUM(S173:S178)</f>
        <v>34667507</v>
      </c>
      <c r="T179" s="37">
        <f t="shared" si="46"/>
        <v>0.64520889754010335</v>
      </c>
      <c r="U179" s="37">
        <f t="shared" si="47"/>
        <v>-0.12659358333884574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499890</v>
      </c>
      <c r="G180" s="36">
        <f t="shared" si="40"/>
        <v>0</v>
      </c>
      <c r="H180" s="31">
        <v>512899</v>
      </c>
      <c r="I180" s="36">
        <f t="shared" si="41"/>
        <v>0</v>
      </c>
      <c r="J180" s="31">
        <v>528621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1541410</v>
      </c>
      <c r="O180" s="36">
        <f t="shared" si="45"/>
        <v>0</v>
      </c>
      <c r="P180" s="31">
        <v>779180</v>
      </c>
      <c r="Q180" s="31">
        <v>0</v>
      </c>
      <c r="R180" s="31">
        <v>0</v>
      </c>
      <c r="S180" s="31">
        <v>2349772</v>
      </c>
      <c r="T180" s="36">
        <f t="shared" si="46"/>
        <v>0</v>
      </c>
      <c r="U180" s="36">
        <f t="shared" si="47"/>
        <v>-0.32156754536820764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90011998</v>
      </c>
      <c r="E184" s="31">
        <v>90000468</v>
      </c>
      <c r="F184" s="31">
        <v>37499984</v>
      </c>
      <c r="G184" s="36">
        <f t="shared" si="40"/>
        <v>0.41661095002024062</v>
      </c>
      <c r="H184" s="31">
        <v>29640396</v>
      </c>
      <c r="I184" s="36">
        <f t="shared" si="41"/>
        <v>0.32929383480633329</v>
      </c>
      <c r="J184" s="31">
        <v>22500015</v>
      </c>
      <c r="K184" s="36">
        <f t="shared" si="42"/>
        <v>0.24999886667255997</v>
      </c>
      <c r="L184" s="31">
        <v>0</v>
      </c>
      <c r="M184" s="36">
        <f t="shared" si="43"/>
        <v>0</v>
      </c>
      <c r="N184" s="31">
        <f t="shared" si="44"/>
        <v>89640395</v>
      </c>
      <c r="O184" s="36">
        <f t="shared" si="45"/>
        <v>0.99599920969299849</v>
      </c>
      <c r="P184" s="31">
        <v>0</v>
      </c>
      <c r="Q184" s="31">
        <v>27739813</v>
      </c>
      <c r="R184" s="31">
        <v>-2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90011998</v>
      </c>
      <c r="E185" s="32">
        <f>SUM(E180:E184)</f>
        <v>90000468</v>
      </c>
      <c r="F185" s="32">
        <f>SUM(F180:F184)</f>
        <v>37999874</v>
      </c>
      <c r="G185" s="37">
        <f t="shared" si="40"/>
        <v>0.42216454299792344</v>
      </c>
      <c r="H185" s="32">
        <f>SUM(H180:H184)</f>
        <v>30153295</v>
      </c>
      <c r="I185" s="37">
        <f t="shared" si="41"/>
        <v>0.33499195296164852</v>
      </c>
      <c r="J185" s="32">
        <f>SUM(J180:J184)</f>
        <v>23028636</v>
      </c>
      <c r="K185" s="37">
        <f t="shared" si="42"/>
        <v>0.25587240279683882</v>
      </c>
      <c r="L185" s="32">
        <f>SUM(L180:L184)</f>
        <v>0</v>
      </c>
      <c r="M185" s="37">
        <f t="shared" si="43"/>
        <v>0</v>
      </c>
      <c r="N185" s="32">
        <f t="shared" si="44"/>
        <v>91181805</v>
      </c>
      <c r="O185" s="37">
        <f t="shared" si="45"/>
        <v>1.0131258984119949</v>
      </c>
      <c r="P185" s="32">
        <f>SUM(P180:P184)</f>
        <v>779180</v>
      </c>
      <c r="Q185" s="32">
        <f>SUM(Q180:Q184)</f>
        <v>27739813</v>
      </c>
      <c r="R185" s="32">
        <f>SUM(R180:R184)</f>
        <v>-2</v>
      </c>
      <c r="S185" s="32">
        <f>SUM(S180:S184)</f>
        <v>2349772</v>
      </c>
      <c r="T185" s="37">
        <f t="shared" si="46"/>
        <v>-1174886</v>
      </c>
      <c r="U185" s="37">
        <f t="shared" si="47"/>
        <v>28.55496290972561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43198</v>
      </c>
      <c r="G186" s="36">
        <f t="shared" si="40"/>
        <v>0</v>
      </c>
      <c r="H186" s="31">
        <v>63820</v>
      </c>
      <c r="I186" s="36">
        <f t="shared" si="41"/>
        <v>0</v>
      </c>
      <c r="J186" s="31">
        <v>-73387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33631</v>
      </c>
      <c r="O186" s="36">
        <f t="shared" si="45"/>
        <v>0</v>
      </c>
      <c r="P186" s="31">
        <v>598602</v>
      </c>
      <c r="Q186" s="31">
        <v>0</v>
      </c>
      <c r="R186" s="31">
        <v>0</v>
      </c>
      <c r="S186" s="31">
        <v>1381306</v>
      </c>
      <c r="T186" s="36">
        <f t="shared" si="46"/>
        <v>0</v>
      </c>
      <c r="U186" s="36">
        <f t="shared" si="47"/>
        <v>-1.122597318418582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2884853</v>
      </c>
      <c r="E187" s="31">
        <v>884853</v>
      </c>
      <c r="F187" s="31">
        <v>90465</v>
      </c>
      <c r="G187" s="36">
        <f t="shared" si="40"/>
        <v>3.1358616886198364E-2</v>
      </c>
      <c r="H187" s="31">
        <v>89543</v>
      </c>
      <c r="I187" s="36">
        <f t="shared" si="41"/>
        <v>3.1039016546077044E-2</v>
      </c>
      <c r="J187" s="31">
        <v>87149</v>
      </c>
      <c r="K187" s="36">
        <f t="shared" si="42"/>
        <v>9.8489805651334181E-2</v>
      </c>
      <c r="L187" s="31">
        <v>0</v>
      </c>
      <c r="M187" s="36">
        <f t="shared" si="43"/>
        <v>0</v>
      </c>
      <c r="N187" s="31">
        <f t="shared" si="44"/>
        <v>267157</v>
      </c>
      <c r="O187" s="36">
        <f t="shared" si="45"/>
        <v>0.30192246621755253</v>
      </c>
      <c r="P187" s="31">
        <v>320568</v>
      </c>
      <c r="Q187" s="31">
        <v>1612360</v>
      </c>
      <c r="R187" s="31">
        <v>1612360</v>
      </c>
      <c r="S187" s="31">
        <v>944716</v>
      </c>
      <c r="T187" s="36">
        <f t="shared" si="46"/>
        <v>0.58592125827978858</v>
      </c>
      <c r="U187" s="36">
        <f t="shared" si="47"/>
        <v>-0.72814192308652137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165534272</v>
      </c>
      <c r="E188" s="31">
        <v>181460110</v>
      </c>
      <c r="F188" s="31">
        <v>52690802</v>
      </c>
      <c r="G188" s="36">
        <f t="shared" si="40"/>
        <v>0.3183075103625671</v>
      </c>
      <c r="H188" s="31">
        <v>56707785</v>
      </c>
      <c r="I188" s="36">
        <f t="shared" si="41"/>
        <v>0.34257428576482335</v>
      </c>
      <c r="J188" s="31">
        <v>49976238</v>
      </c>
      <c r="K188" s="36">
        <f t="shared" si="42"/>
        <v>0.27541170343167981</v>
      </c>
      <c r="L188" s="31">
        <v>0</v>
      </c>
      <c r="M188" s="36">
        <f t="shared" si="43"/>
        <v>0</v>
      </c>
      <c r="N188" s="31">
        <f t="shared" si="44"/>
        <v>159374825</v>
      </c>
      <c r="O188" s="36">
        <f t="shared" si="45"/>
        <v>0.87829123987635627</v>
      </c>
      <c r="P188" s="31">
        <v>34027378</v>
      </c>
      <c r="Q188" s="31">
        <v>156248663</v>
      </c>
      <c r="R188" s="31">
        <v>156248657</v>
      </c>
      <c r="S188" s="31">
        <v>118446080</v>
      </c>
      <c r="T188" s="36">
        <f t="shared" si="46"/>
        <v>0.75806142768958329</v>
      </c>
      <c r="U188" s="36">
        <f t="shared" si="47"/>
        <v>0.46870669847086077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10100000</v>
      </c>
      <c r="E190" s="31">
        <v>10100000</v>
      </c>
      <c r="F190" s="31">
        <v>4208340</v>
      </c>
      <c r="G190" s="36">
        <f t="shared" si="40"/>
        <v>0.41666732673267326</v>
      </c>
      <c r="H190" s="31">
        <v>3366667</v>
      </c>
      <c r="I190" s="36">
        <f t="shared" si="41"/>
        <v>0.33333336633663369</v>
      </c>
      <c r="J190" s="31">
        <v>2524994</v>
      </c>
      <c r="K190" s="36">
        <f t="shared" si="42"/>
        <v>0.24999940594059405</v>
      </c>
      <c r="L190" s="31">
        <v>0</v>
      </c>
      <c r="M190" s="36">
        <f t="shared" si="43"/>
        <v>0</v>
      </c>
      <c r="N190" s="31">
        <f t="shared" si="44"/>
        <v>10100001</v>
      </c>
      <c r="O190" s="36">
        <f t="shared" si="45"/>
        <v>1.0000000990099009</v>
      </c>
      <c r="P190" s="31">
        <v>4402250</v>
      </c>
      <c r="Q190" s="31">
        <v>17609000</v>
      </c>
      <c r="R190" s="31">
        <v>24198000</v>
      </c>
      <c r="S190" s="31">
        <v>17609000</v>
      </c>
      <c r="T190" s="36">
        <f t="shared" si="46"/>
        <v>0.72770476898917269</v>
      </c>
      <c r="U190" s="36">
        <f t="shared" si="47"/>
        <v>-0.42643102958714296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178519125</v>
      </c>
      <c r="E191" s="32">
        <f>SUM(E186:E190)</f>
        <v>192444963</v>
      </c>
      <c r="F191" s="32">
        <f>SUM(F186:F190)</f>
        <v>57032805</v>
      </c>
      <c r="G191" s="37">
        <f t="shared" si="40"/>
        <v>0.31947728289616029</v>
      </c>
      <c r="H191" s="32">
        <f>SUM(H186:H190)</f>
        <v>60227815</v>
      </c>
      <c r="I191" s="37">
        <f t="shared" si="41"/>
        <v>0.33737458101477924</v>
      </c>
      <c r="J191" s="32">
        <f>SUM(J186:J190)</f>
        <v>52514994</v>
      </c>
      <c r="K191" s="37">
        <f t="shared" si="42"/>
        <v>0.27288318271026923</v>
      </c>
      <c r="L191" s="32">
        <f>SUM(L186:L190)</f>
        <v>0</v>
      </c>
      <c r="M191" s="37">
        <f t="shared" si="43"/>
        <v>0</v>
      </c>
      <c r="N191" s="32">
        <f t="shared" si="44"/>
        <v>169775614</v>
      </c>
      <c r="O191" s="37">
        <f t="shared" si="45"/>
        <v>0.88220346925889659</v>
      </c>
      <c r="P191" s="32">
        <f>SUM(P186:P190)</f>
        <v>39348798</v>
      </c>
      <c r="Q191" s="32">
        <f>SUM(Q186:Q190)</f>
        <v>175470023</v>
      </c>
      <c r="R191" s="32">
        <f>SUM(R186:R190)</f>
        <v>182059017</v>
      </c>
      <c r="S191" s="32">
        <f>SUM(S186:S190)</f>
        <v>138381102</v>
      </c>
      <c r="T191" s="37">
        <f t="shared" si="46"/>
        <v>0.76008925171775477</v>
      </c>
      <c r="U191" s="37">
        <f t="shared" si="47"/>
        <v>0.33460224121712678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33193560</v>
      </c>
      <c r="E192" s="31">
        <v>33193560</v>
      </c>
      <c r="F192" s="31">
        <v>9233303</v>
      </c>
      <c r="G192" s="36">
        <f t="shared" si="40"/>
        <v>0.27816549354754355</v>
      </c>
      <c r="H192" s="31">
        <v>6957411</v>
      </c>
      <c r="I192" s="36">
        <f t="shared" si="41"/>
        <v>0.20960122987712074</v>
      </c>
      <c r="J192" s="31">
        <v>7483477</v>
      </c>
      <c r="K192" s="36">
        <f t="shared" si="42"/>
        <v>0.22544966553753198</v>
      </c>
      <c r="L192" s="31">
        <v>0</v>
      </c>
      <c r="M192" s="36">
        <f t="shared" si="43"/>
        <v>0</v>
      </c>
      <c r="N192" s="31">
        <f t="shared" si="44"/>
        <v>23674191</v>
      </c>
      <c r="O192" s="36">
        <f t="shared" si="45"/>
        <v>0.7132163889621963</v>
      </c>
      <c r="P192" s="31">
        <v>4736169</v>
      </c>
      <c r="Q192" s="31">
        <v>31314671</v>
      </c>
      <c r="R192" s="31">
        <v>31314670</v>
      </c>
      <c r="S192" s="31">
        <v>16504092</v>
      </c>
      <c r="T192" s="36">
        <f t="shared" si="46"/>
        <v>0.52704026579235863</v>
      </c>
      <c r="U192" s="36">
        <f t="shared" si="47"/>
        <v>0.5800696723448846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34898848</v>
      </c>
      <c r="E193" s="31">
        <v>36032283</v>
      </c>
      <c r="F193" s="31">
        <v>10032129</v>
      </c>
      <c r="G193" s="36">
        <f t="shared" si="40"/>
        <v>0.28746304176000309</v>
      </c>
      <c r="H193" s="31">
        <v>9931706</v>
      </c>
      <c r="I193" s="36">
        <f t="shared" si="41"/>
        <v>0.28458549691955448</v>
      </c>
      <c r="J193" s="31">
        <v>9978020</v>
      </c>
      <c r="K193" s="36">
        <f t="shared" si="42"/>
        <v>0.27691889520294899</v>
      </c>
      <c r="L193" s="31">
        <v>0</v>
      </c>
      <c r="M193" s="36">
        <f t="shared" si="43"/>
        <v>0</v>
      </c>
      <c r="N193" s="31">
        <f t="shared" si="44"/>
        <v>29941855</v>
      </c>
      <c r="O193" s="36">
        <f t="shared" si="45"/>
        <v>0.83097301938930712</v>
      </c>
      <c r="P193" s="31">
        <v>8800717</v>
      </c>
      <c r="Q193" s="31">
        <v>33759701</v>
      </c>
      <c r="R193" s="31">
        <v>33759701</v>
      </c>
      <c r="S193" s="31">
        <v>25943442</v>
      </c>
      <c r="T193" s="36">
        <f t="shared" si="46"/>
        <v>0.76847368997728982</v>
      </c>
      <c r="U193" s="36">
        <f t="shared" si="47"/>
        <v>0.13377353231560574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26739620</v>
      </c>
      <c r="E194" s="31">
        <v>30056008</v>
      </c>
      <c r="F194" s="31">
        <v>7542346</v>
      </c>
      <c r="G194" s="36">
        <f t="shared" si="40"/>
        <v>0.28206631208670879</v>
      </c>
      <c r="H194" s="31">
        <v>6926361</v>
      </c>
      <c r="I194" s="36">
        <f t="shared" si="41"/>
        <v>0.25902989646075747</v>
      </c>
      <c r="J194" s="31">
        <v>6605504</v>
      </c>
      <c r="K194" s="36">
        <f t="shared" si="42"/>
        <v>0.21977316481949299</v>
      </c>
      <c r="L194" s="31">
        <v>0</v>
      </c>
      <c r="M194" s="36">
        <f t="shared" si="43"/>
        <v>0</v>
      </c>
      <c r="N194" s="31">
        <f t="shared" si="44"/>
        <v>21074211</v>
      </c>
      <c r="O194" s="36">
        <f t="shared" si="45"/>
        <v>0.70116467230112534</v>
      </c>
      <c r="P194" s="31">
        <v>6329286</v>
      </c>
      <c r="Q194" s="31">
        <v>23580312</v>
      </c>
      <c r="R194" s="31">
        <v>25562943</v>
      </c>
      <c r="S194" s="31">
        <v>19960288</v>
      </c>
      <c r="T194" s="36">
        <f t="shared" si="46"/>
        <v>0.78082903052281583</v>
      </c>
      <c r="U194" s="36">
        <f t="shared" si="47"/>
        <v>4.3641257481491502E-2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32020112</v>
      </c>
      <c r="E195" s="31">
        <v>32435236</v>
      </c>
      <c r="F195" s="31">
        <v>7139985</v>
      </c>
      <c r="G195" s="36">
        <f t="shared" si="40"/>
        <v>0.22298438556367323</v>
      </c>
      <c r="H195" s="31">
        <v>5225340</v>
      </c>
      <c r="I195" s="36">
        <f t="shared" si="41"/>
        <v>0.16318931051833924</v>
      </c>
      <c r="J195" s="31">
        <v>6170636</v>
      </c>
      <c r="K195" s="36">
        <f t="shared" si="42"/>
        <v>0.19024483126930231</v>
      </c>
      <c r="L195" s="31">
        <v>0</v>
      </c>
      <c r="M195" s="36">
        <f t="shared" si="43"/>
        <v>0</v>
      </c>
      <c r="N195" s="31">
        <f t="shared" si="44"/>
        <v>18535961</v>
      </c>
      <c r="O195" s="36">
        <f t="shared" si="45"/>
        <v>0.57147606387078542</v>
      </c>
      <c r="P195" s="31">
        <v>6692389</v>
      </c>
      <c r="Q195" s="31">
        <v>34471758</v>
      </c>
      <c r="R195" s="31">
        <v>30519275</v>
      </c>
      <c r="S195" s="31">
        <v>20520904</v>
      </c>
      <c r="T195" s="36">
        <f t="shared" si="46"/>
        <v>0.67239159514765667</v>
      </c>
      <c r="U195" s="36">
        <f t="shared" si="47"/>
        <v>-7.7962144758769947E-2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54531712</v>
      </c>
      <c r="E196" s="31">
        <v>54531712</v>
      </c>
      <c r="F196" s="31">
        <v>13144056</v>
      </c>
      <c r="G196" s="36">
        <f t="shared" si="40"/>
        <v>0.24103508798696802</v>
      </c>
      <c r="H196" s="31">
        <v>12833155</v>
      </c>
      <c r="I196" s="36">
        <f t="shared" si="41"/>
        <v>0.23533379989977207</v>
      </c>
      <c r="J196" s="31">
        <v>12177224</v>
      </c>
      <c r="K196" s="36">
        <f t="shared" si="42"/>
        <v>0.22330536770970991</v>
      </c>
      <c r="L196" s="31">
        <v>0</v>
      </c>
      <c r="M196" s="36">
        <f t="shared" si="43"/>
        <v>0</v>
      </c>
      <c r="N196" s="31">
        <f t="shared" si="44"/>
        <v>38154435</v>
      </c>
      <c r="O196" s="36">
        <f t="shared" si="45"/>
        <v>0.69967425559645002</v>
      </c>
      <c r="P196" s="31">
        <v>8786436</v>
      </c>
      <c r="Q196" s="31">
        <v>51984471</v>
      </c>
      <c r="R196" s="31">
        <v>51984471</v>
      </c>
      <c r="S196" s="31">
        <v>33658282</v>
      </c>
      <c r="T196" s="36">
        <f t="shared" si="46"/>
        <v>0.64746801020635569</v>
      </c>
      <c r="U196" s="36">
        <f t="shared" si="47"/>
        <v>0.38591164836345482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181383852</v>
      </c>
      <c r="E198" s="32">
        <f>SUM(E192:E197)</f>
        <v>186248799</v>
      </c>
      <c r="F198" s="32">
        <f>SUM(F192:F197)</f>
        <v>47091819</v>
      </c>
      <c r="G198" s="37">
        <f t="shared" si="40"/>
        <v>0.25962520081445839</v>
      </c>
      <c r="H198" s="32">
        <f>SUM(H192:H197)</f>
        <v>41873973</v>
      </c>
      <c r="I198" s="37">
        <f t="shared" si="41"/>
        <v>0.23085832910859122</v>
      </c>
      <c r="J198" s="32">
        <f>SUM(J192:J197)</f>
        <v>42414861</v>
      </c>
      <c r="K198" s="37">
        <f t="shared" si="42"/>
        <v>0.22773226580644956</v>
      </c>
      <c r="L198" s="32">
        <f>SUM(L192:L197)</f>
        <v>0</v>
      </c>
      <c r="M198" s="37">
        <f t="shared" si="43"/>
        <v>0</v>
      </c>
      <c r="N198" s="32">
        <f t="shared" si="44"/>
        <v>131380653</v>
      </c>
      <c r="O198" s="37">
        <f t="shared" si="45"/>
        <v>0.70540402786704681</v>
      </c>
      <c r="P198" s="32">
        <f>SUM(P192:P197)</f>
        <v>35344997</v>
      </c>
      <c r="Q198" s="32">
        <f>SUM(Q192:Q197)</f>
        <v>175110913</v>
      </c>
      <c r="R198" s="32">
        <f>SUM(R192:R197)</f>
        <v>173141060</v>
      </c>
      <c r="S198" s="32">
        <f>SUM(S192:S197)</f>
        <v>116587008</v>
      </c>
      <c r="T198" s="37">
        <f t="shared" si="46"/>
        <v>0.6733642961409616</v>
      </c>
      <c r="U198" s="37">
        <f t="shared" si="47"/>
        <v>0.20002446173640931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230569</v>
      </c>
      <c r="G203" s="36">
        <f t="shared" si="40"/>
        <v>0</v>
      </c>
      <c r="H203" s="31">
        <v>231498</v>
      </c>
      <c r="I203" s="36">
        <f t="shared" si="41"/>
        <v>0</v>
      </c>
      <c r="J203" s="31">
        <v>233089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695156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230569</v>
      </c>
      <c r="G204" s="37">
        <f t="shared" si="40"/>
        <v>0</v>
      </c>
      <c r="H204" s="32">
        <f>SUM(H199:H203)</f>
        <v>231498</v>
      </c>
      <c r="I204" s="37">
        <f t="shared" si="41"/>
        <v>0</v>
      </c>
      <c r="J204" s="32">
        <f>SUM(J199:J203)</f>
        <v>233089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695156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454769743</v>
      </c>
      <c r="E205" s="32">
        <f>SUM(E173:E178,E180:E184,E186:E190,E192:E197,E199:E203)</f>
        <v>600780697</v>
      </c>
      <c r="F205" s="32">
        <f>SUM(F173:F178,F180:F184,F186:F190,F192:F197,F199:F203)</f>
        <v>163358990</v>
      </c>
      <c r="G205" s="37">
        <f t="shared" si="40"/>
        <v>0.3592125301088907</v>
      </c>
      <c r="H205" s="32">
        <f>SUM(H173:H178,H180:H184,H186:H190,H192:H197,H199:H203)</f>
        <v>153274886</v>
      </c>
      <c r="I205" s="37">
        <f t="shared" si="41"/>
        <v>0.33703844277080675</v>
      </c>
      <c r="J205" s="32">
        <f>SUM(J173:J178,J180:J184,J186:J190,J192:J197,J199:J203)</f>
        <v>134973493</v>
      </c>
      <c r="K205" s="37">
        <f t="shared" si="42"/>
        <v>0.22466349813499417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451607369</v>
      </c>
      <c r="O205" s="37">
        <f t="shared" si="45"/>
        <v>0.75170086398431668</v>
      </c>
      <c r="P205" s="32">
        <f>SUM(P173:P178,P180:P184,P186:P190,P192:P197,P199:P203)</f>
        <v>94687298</v>
      </c>
      <c r="Q205" s="32">
        <f>SUM(Q173:Q178,Q180:Q184,Q186:Q190,Q192:Q197,Q199:Q203)</f>
        <v>432051420</v>
      </c>
      <c r="R205" s="32">
        <f>SUM(R173:R178,R180:R184,R186:R190,R192:R197,R199:R203)</f>
        <v>408930746</v>
      </c>
      <c r="S205" s="32">
        <f>SUM(S173:S178,S180:S184,S186:S190,S192:S197,S199:S203)</f>
        <v>291985389</v>
      </c>
      <c r="T205" s="37">
        <f t="shared" si="46"/>
        <v>0.7140216084412494</v>
      </c>
      <c r="U205" s="37">
        <f t="shared" si="47"/>
        <v>0.42546567333667085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12393141</v>
      </c>
      <c r="E208" s="31">
        <v>15576091</v>
      </c>
      <c r="F208" s="31">
        <v>2927203</v>
      </c>
      <c r="G208" s="36">
        <f t="shared" ref="G208:G231" si="48">IF(($D208     =0),0,($F208     /$D208     ))</f>
        <v>0.23619540841179812</v>
      </c>
      <c r="H208" s="31">
        <v>4634567</v>
      </c>
      <c r="I208" s="36">
        <f t="shared" ref="I208:I231" si="49">IF(($D208     =0),0,($H208     /$D208     ))</f>
        <v>0.37396225863967819</v>
      </c>
      <c r="J208" s="31">
        <v>4618603</v>
      </c>
      <c r="K208" s="36">
        <f t="shared" ref="K208:K231" si="50">IF(($E208     =0),0,($J208     /$E208     ))</f>
        <v>0.29651874786812688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12180373</v>
      </c>
      <c r="O208" s="36">
        <f t="shared" ref="O208:O231" si="53">IF(($E208     =0),0,($N208     /$E208     ))</f>
        <v>0.78199164347460481</v>
      </c>
      <c r="P208" s="31">
        <v>2568593</v>
      </c>
      <c r="Q208" s="31">
        <v>15037936</v>
      </c>
      <c r="R208" s="31">
        <v>12037936</v>
      </c>
      <c r="S208" s="31">
        <v>6041431</v>
      </c>
      <c r="T208" s="36">
        <f t="shared" ref="T208:T231" si="54">IF(($R208     =0),0,($S208     /$R208     ))</f>
        <v>0.50186601756314375</v>
      </c>
      <c r="U208" s="36">
        <f t="shared" ref="U208:U231" si="55">IF(($P208     =0),0,(($J208     /$P208     )-1))</f>
        <v>0.79810620055415549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73058309</v>
      </c>
      <c r="E209" s="31">
        <v>73058309</v>
      </c>
      <c r="F209" s="31">
        <v>17224931</v>
      </c>
      <c r="G209" s="36">
        <f t="shared" si="48"/>
        <v>0.23576963709904647</v>
      </c>
      <c r="H209" s="31">
        <v>17040723</v>
      </c>
      <c r="I209" s="36">
        <f t="shared" si="49"/>
        <v>0.23324825380231562</v>
      </c>
      <c r="J209" s="31">
        <v>16936396</v>
      </c>
      <c r="K209" s="36">
        <f t="shared" si="50"/>
        <v>0.23182025743300463</v>
      </c>
      <c r="L209" s="31">
        <v>0</v>
      </c>
      <c r="M209" s="36">
        <f t="shared" si="51"/>
        <v>0</v>
      </c>
      <c r="N209" s="31">
        <f t="shared" si="52"/>
        <v>51202050</v>
      </c>
      <c r="O209" s="36">
        <f t="shared" si="53"/>
        <v>0.70083814833436675</v>
      </c>
      <c r="P209" s="31">
        <v>17101832</v>
      </c>
      <c r="Q209" s="31">
        <v>76305207</v>
      </c>
      <c r="R209" s="31">
        <v>78148509</v>
      </c>
      <c r="S209" s="31">
        <v>51494108</v>
      </c>
      <c r="T209" s="36">
        <f t="shared" si="54"/>
        <v>0.65892630146021081</v>
      </c>
      <c r="U209" s="36">
        <f t="shared" si="55"/>
        <v>-9.6735835084802435E-3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21487707</v>
      </c>
      <c r="E210" s="31">
        <v>23487707</v>
      </c>
      <c r="F210" s="31">
        <v>4409070</v>
      </c>
      <c r="G210" s="36">
        <f t="shared" si="48"/>
        <v>0.20519034441413408</v>
      </c>
      <c r="H210" s="31">
        <v>4567274</v>
      </c>
      <c r="I210" s="36">
        <f t="shared" si="49"/>
        <v>0.21255287965346883</v>
      </c>
      <c r="J210" s="31">
        <v>4171954</v>
      </c>
      <c r="K210" s="36">
        <f t="shared" si="50"/>
        <v>0.17762287310549302</v>
      </c>
      <c r="L210" s="31">
        <v>0</v>
      </c>
      <c r="M210" s="36">
        <f t="shared" si="51"/>
        <v>0</v>
      </c>
      <c r="N210" s="31">
        <f t="shared" si="52"/>
        <v>13148298</v>
      </c>
      <c r="O210" s="36">
        <f t="shared" si="53"/>
        <v>0.55979487482537138</v>
      </c>
      <c r="P210" s="31">
        <v>4630194</v>
      </c>
      <c r="Q210" s="31">
        <v>17230175</v>
      </c>
      <c r="R210" s="31">
        <v>20324635</v>
      </c>
      <c r="S210" s="31">
        <v>12214708</v>
      </c>
      <c r="T210" s="36">
        <f t="shared" si="54"/>
        <v>0.60098043581102445</v>
      </c>
      <c r="U210" s="36">
        <f t="shared" si="55"/>
        <v>-9.8967775432303728E-2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25665541</v>
      </c>
      <c r="E211" s="31">
        <v>56675541</v>
      </c>
      <c r="F211" s="31">
        <v>11357036</v>
      </c>
      <c r="G211" s="36">
        <f t="shared" si="48"/>
        <v>0.44250132892191907</v>
      </c>
      <c r="H211" s="31">
        <v>10219275</v>
      </c>
      <c r="I211" s="36">
        <f t="shared" si="49"/>
        <v>0.39817103407249432</v>
      </c>
      <c r="J211" s="31">
        <v>10195161</v>
      </c>
      <c r="K211" s="36">
        <f t="shared" si="50"/>
        <v>0.17988643460853776</v>
      </c>
      <c r="L211" s="31">
        <v>0</v>
      </c>
      <c r="M211" s="36">
        <f t="shared" si="51"/>
        <v>0</v>
      </c>
      <c r="N211" s="31">
        <f t="shared" si="52"/>
        <v>31771472</v>
      </c>
      <c r="O211" s="36">
        <f t="shared" si="53"/>
        <v>0.56058524434729262</v>
      </c>
      <c r="P211" s="31">
        <v>5308743</v>
      </c>
      <c r="Q211" s="31">
        <v>24408035</v>
      </c>
      <c r="R211" s="31">
        <v>24408035</v>
      </c>
      <c r="S211" s="31">
        <v>14087427</v>
      </c>
      <c r="T211" s="36">
        <f t="shared" si="54"/>
        <v>0.57716350373964964</v>
      </c>
      <c r="U211" s="36">
        <f t="shared" si="55"/>
        <v>0.9204472697209114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87361591</v>
      </c>
      <c r="E212" s="31">
        <v>98594434</v>
      </c>
      <c r="F212" s="31">
        <v>20798955</v>
      </c>
      <c r="G212" s="36">
        <f t="shared" si="48"/>
        <v>0.23807894020611414</v>
      </c>
      <c r="H212" s="31">
        <v>20429184</v>
      </c>
      <c r="I212" s="36">
        <f t="shared" si="49"/>
        <v>0.23384629064276086</v>
      </c>
      <c r="J212" s="31">
        <v>20325471</v>
      </c>
      <c r="K212" s="36">
        <f t="shared" si="50"/>
        <v>0.20615231687419597</v>
      </c>
      <c r="L212" s="31">
        <v>0</v>
      </c>
      <c r="M212" s="36">
        <f t="shared" si="51"/>
        <v>0</v>
      </c>
      <c r="N212" s="31">
        <f t="shared" si="52"/>
        <v>61553610</v>
      </c>
      <c r="O212" s="36">
        <f t="shared" si="53"/>
        <v>0.6243112060463778</v>
      </c>
      <c r="P212" s="31">
        <v>38542500</v>
      </c>
      <c r="Q212" s="31">
        <v>57983338</v>
      </c>
      <c r="R212" s="31">
        <v>57983338</v>
      </c>
      <c r="S212" s="31">
        <v>59638670</v>
      </c>
      <c r="T212" s="36">
        <f t="shared" si="54"/>
        <v>1.0285484081651179</v>
      </c>
      <c r="U212" s="36">
        <f t="shared" si="55"/>
        <v>-0.47264783031718238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26508326</v>
      </c>
      <c r="E213" s="31">
        <v>28976000</v>
      </c>
      <c r="F213" s="31">
        <v>7334051</v>
      </c>
      <c r="G213" s="36">
        <f t="shared" si="48"/>
        <v>0.27666971501708559</v>
      </c>
      <c r="H213" s="31">
        <v>2341764</v>
      </c>
      <c r="I213" s="36">
        <f t="shared" si="49"/>
        <v>8.8340697183217076E-2</v>
      </c>
      <c r="J213" s="31">
        <v>2373375</v>
      </c>
      <c r="K213" s="36">
        <f t="shared" si="50"/>
        <v>8.1908303423522913E-2</v>
      </c>
      <c r="L213" s="31">
        <v>0</v>
      </c>
      <c r="M213" s="36">
        <f t="shared" si="51"/>
        <v>0</v>
      </c>
      <c r="N213" s="31">
        <f t="shared" si="52"/>
        <v>12049190</v>
      </c>
      <c r="O213" s="36">
        <f t="shared" si="53"/>
        <v>0.41583344837106573</v>
      </c>
      <c r="P213" s="31">
        <v>6733441</v>
      </c>
      <c r="Q213" s="31">
        <v>25270000</v>
      </c>
      <c r="R213" s="31">
        <v>25270000</v>
      </c>
      <c r="S213" s="31">
        <v>20179325</v>
      </c>
      <c r="T213" s="36">
        <f t="shared" si="54"/>
        <v>0.79854867431737242</v>
      </c>
      <c r="U213" s="36">
        <f t="shared" si="55"/>
        <v>-0.64752420047936865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211454051</v>
      </c>
      <c r="E214" s="31">
        <v>211454051</v>
      </c>
      <c r="F214" s="31">
        <v>40720229</v>
      </c>
      <c r="G214" s="36">
        <f t="shared" si="48"/>
        <v>0.1925724705080254</v>
      </c>
      <c r="H214" s="31">
        <v>40725506</v>
      </c>
      <c r="I214" s="36">
        <f t="shared" si="49"/>
        <v>0.19259742628435148</v>
      </c>
      <c r="J214" s="31">
        <v>40109185</v>
      </c>
      <c r="K214" s="36">
        <f t="shared" si="50"/>
        <v>0.18968274578007494</v>
      </c>
      <c r="L214" s="31">
        <v>0</v>
      </c>
      <c r="M214" s="36">
        <f t="shared" si="51"/>
        <v>0</v>
      </c>
      <c r="N214" s="31">
        <f t="shared" si="52"/>
        <v>121554920</v>
      </c>
      <c r="O214" s="36">
        <f t="shared" si="53"/>
        <v>0.57485264257245183</v>
      </c>
      <c r="P214" s="31">
        <v>32493307</v>
      </c>
      <c r="Q214" s="31">
        <v>199932105</v>
      </c>
      <c r="R214" s="31">
        <v>199932105</v>
      </c>
      <c r="S214" s="31">
        <v>108839170</v>
      </c>
      <c r="T214" s="36">
        <f t="shared" si="54"/>
        <v>0.54438065362238841</v>
      </c>
      <c r="U214" s="36">
        <f t="shared" si="55"/>
        <v>0.23438297616182924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457928666</v>
      </c>
      <c r="E216" s="32">
        <f>SUM(E208:E215)</f>
        <v>507822133</v>
      </c>
      <c r="F216" s="32">
        <f>SUM(F208:F215)</f>
        <v>104771475</v>
      </c>
      <c r="G216" s="37">
        <f t="shared" si="48"/>
        <v>0.2287943140034828</v>
      </c>
      <c r="H216" s="32">
        <f>SUM(H208:H215)</f>
        <v>99958293</v>
      </c>
      <c r="I216" s="37">
        <f t="shared" si="49"/>
        <v>0.21828354593551477</v>
      </c>
      <c r="J216" s="32">
        <f>SUM(J208:J215)</f>
        <v>98730145</v>
      </c>
      <c r="K216" s="37">
        <f t="shared" si="50"/>
        <v>0.19441875133866998</v>
      </c>
      <c r="L216" s="32">
        <f>SUM(L208:L215)</f>
        <v>0</v>
      </c>
      <c r="M216" s="37">
        <f t="shared" si="51"/>
        <v>0</v>
      </c>
      <c r="N216" s="32">
        <f t="shared" si="52"/>
        <v>303459913</v>
      </c>
      <c r="O216" s="37">
        <f t="shared" si="53"/>
        <v>0.59757126221987655</v>
      </c>
      <c r="P216" s="32">
        <f>SUM(P208:P215)</f>
        <v>107378610</v>
      </c>
      <c r="Q216" s="32">
        <f>SUM(Q208:Q215)</f>
        <v>416166796</v>
      </c>
      <c r="R216" s="32">
        <f>SUM(R208:R215)</f>
        <v>418104558</v>
      </c>
      <c r="S216" s="32">
        <f>SUM(S208:S215)</f>
        <v>272494839</v>
      </c>
      <c r="T216" s="37">
        <f t="shared" si="54"/>
        <v>0.65173850364960628</v>
      </c>
      <c r="U216" s="37">
        <f t="shared" si="55"/>
        <v>-8.0541785742989203E-2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51354162</v>
      </c>
      <c r="E217" s="31">
        <v>51354162</v>
      </c>
      <c r="F217" s="31">
        <v>2396643</v>
      </c>
      <c r="G217" s="36">
        <f t="shared" si="48"/>
        <v>4.6668914585735036E-2</v>
      </c>
      <c r="H217" s="31">
        <v>3256481</v>
      </c>
      <c r="I217" s="36">
        <f t="shared" si="49"/>
        <v>6.3412211847600583E-2</v>
      </c>
      <c r="J217" s="31">
        <v>3282212</v>
      </c>
      <c r="K217" s="36">
        <f t="shared" si="50"/>
        <v>6.3913261791712223E-2</v>
      </c>
      <c r="L217" s="31">
        <v>0</v>
      </c>
      <c r="M217" s="36">
        <f t="shared" si="51"/>
        <v>0</v>
      </c>
      <c r="N217" s="31">
        <f t="shared" si="52"/>
        <v>8935336</v>
      </c>
      <c r="O217" s="36">
        <f t="shared" si="53"/>
        <v>0.17399438822504784</v>
      </c>
      <c r="P217" s="31">
        <v>3004885</v>
      </c>
      <c r="Q217" s="31">
        <v>21880216</v>
      </c>
      <c r="R217" s="31">
        <v>21880216</v>
      </c>
      <c r="S217" s="31">
        <v>7829459</v>
      </c>
      <c r="T217" s="36">
        <f t="shared" si="54"/>
        <v>0.35783280201621409</v>
      </c>
      <c r="U217" s="36">
        <f t="shared" si="55"/>
        <v>9.2292051110109075E-2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245795985</v>
      </c>
      <c r="E218" s="31">
        <v>246841171</v>
      </c>
      <c r="F218" s="31">
        <v>50826000</v>
      </c>
      <c r="G218" s="36">
        <f t="shared" si="48"/>
        <v>0.20678124583686752</v>
      </c>
      <c r="H218" s="31">
        <v>51588505</v>
      </c>
      <c r="I218" s="36">
        <f t="shared" si="49"/>
        <v>0.20988343239211169</v>
      </c>
      <c r="J218" s="31">
        <v>51328682</v>
      </c>
      <c r="K218" s="36">
        <f t="shared" si="50"/>
        <v>0.2079421426825106</v>
      </c>
      <c r="L218" s="31">
        <v>0</v>
      </c>
      <c r="M218" s="36">
        <f t="shared" si="51"/>
        <v>0</v>
      </c>
      <c r="N218" s="31">
        <f t="shared" si="52"/>
        <v>153743187</v>
      </c>
      <c r="O218" s="36">
        <f t="shared" si="53"/>
        <v>0.62284256057106457</v>
      </c>
      <c r="P218" s="31">
        <v>48957197</v>
      </c>
      <c r="Q218" s="31">
        <v>232690808</v>
      </c>
      <c r="R218" s="31">
        <v>228077830</v>
      </c>
      <c r="S218" s="31">
        <v>143755953</v>
      </c>
      <c r="T218" s="36">
        <f t="shared" si="54"/>
        <v>0.63029340905251507</v>
      </c>
      <c r="U218" s="36">
        <f t="shared" si="55"/>
        <v>4.8439966855128525E-2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142540092</v>
      </c>
      <c r="E219" s="31">
        <v>147552396</v>
      </c>
      <c r="F219" s="31">
        <v>44191858</v>
      </c>
      <c r="G219" s="36">
        <f t="shared" si="48"/>
        <v>0.31003107532721391</v>
      </c>
      <c r="H219" s="31">
        <v>39953456</v>
      </c>
      <c r="I219" s="36">
        <f t="shared" si="49"/>
        <v>0.28029626920684181</v>
      </c>
      <c r="J219" s="31">
        <v>28415215</v>
      </c>
      <c r="K219" s="36">
        <f t="shared" si="50"/>
        <v>0.19257711680940784</v>
      </c>
      <c r="L219" s="31">
        <v>0</v>
      </c>
      <c r="M219" s="36">
        <f t="shared" si="51"/>
        <v>0</v>
      </c>
      <c r="N219" s="31">
        <f t="shared" si="52"/>
        <v>112560529</v>
      </c>
      <c r="O219" s="36">
        <f t="shared" si="53"/>
        <v>0.76285124505873836</v>
      </c>
      <c r="P219" s="31">
        <v>35299132</v>
      </c>
      <c r="Q219" s="31">
        <v>127770979</v>
      </c>
      <c r="R219" s="31">
        <v>135819914</v>
      </c>
      <c r="S219" s="31">
        <v>114206248</v>
      </c>
      <c r="T219" s="36">
        <f t="shared" si="54"/>
        <v>0.84086526516280968</v>
      </c>
      <c r="U219" s="36">
        <f t="shared" si="55"/>
        <v>-0.19501660834039769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14098836</v>
      </c>
      <c r="E220" s="31">
        <v>17185331</v>
      </c>
      <c r="F220" s="31">
        <v>2916350</v>
      </c>
      <c r="G220" s="36">
        <f t="shared" si="48"/>
        <v>0.20685040949479802</v>
      </c>
      <c r="H220" s="31">
        <v>4247467</v>
      </c>
      <c r="I220" s="36">
        <f t="shared" si="49"/>
        <v>0.30126366460323389</v>
      </c>
      <c r="J220" s="31">
        <v>4349702</v>
      </c>
      <c r="K220" s="36">
        <f t="shared" si="50"/>
        <v>0.25310551190430958</v>
      </c>
      <c r="L220" s="31">
        <v>0</v>
      </c>
      <c r="M220" s="36">
        <f t="shared" si="51"/>
        <v>0</v>
      </c>
      <c r="N220" s="31">
        <f t="shared" si="52"/>
        <v>11513519</v>
      </c>
      <c r="O220" s="36">
        <f t="shared" si="53"/>
        <v>0.66996201586108528</v>
      </c>
      <c r="P220" s="31">
        <v>3644454</v>
      </c>
      <c r="Q220" s="31">
        <v>14933587</v>
      </c>
      <c r="R220" s="31">
        <v>13440461</v>
      </c>
      <c r="S220" s="31">
        <v>9795669</v>
      </c>
      <c r="T220" s="36">
        <f t="shared" si="54"/>
        <v>0.72881942070290595</v>
      </c>
      <c r="U220" s="36">
        <f t="shared" si="55"/>
        <v>0.19351266335094364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4221681</v>
      </c>
      <c r="E221" s="31">
        <v>4458552</v>
      </c>
      <c r="F221" s="31">
        <v>1178841</v>
      </c>
      <c r="G221" s="36">
        <f t="shared" si="48"/>
        <v>0.27923497772569744</v>
      </c>
      <c r="H221" s="31">
        <v>1050434</v>
      </c>
      <c r="I221" s="36">
        <f t="shared" si="49"/>
        <v>0.24881889465357521</v>
      </c>
      <c r="J221" s="31">
        <v>1111094</v>
      </c>
      <c r="K221" s="36">
        <f t="shared" si="50"/>
        <v>0.24920512309826151</v>
      </c>
      <c r="L221" s="31">
        <v>0</v>
      </c>
      <c r="M221" s="36">
        <f t="shared" si="51"/>
        <v>0</v>
      </c>
      <c r="N221" s="31">
        <f t="shared" si="52"/>
        <v>3340369</v>
      </c>
      <c r="O221" s="36">
        <f t="shared" si="53"/>
        <v>0.7492048988101967</v>
      </c>
      <c r="P221" s="31">
        <v>997332</v>
      </c>
      <c r="Q221" s="31">
        <v>3886893</v>
      </c>
      <c r="R221" s="31">
        <v>3993050</v>
      </c>
      <c r="S221" s="31">
        <v>2921322</v>
      </c>
      <c r="T221" s="36">
        <f t="shared" si="54"/>
        <v>0.73160165788056752</v>
      </c>
      <c r="U221" s="36">
        <f t="shared" si="55"/>
        <v>0.11406632896568047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13507575</v>
      </c>
      <c r="E222" s="31">
        <v>13477575</v>
      </c>
      <c r="F222" s="31">
        <v>2747212</v>
      </c>
      <c r="G222" s="36">
        <f t="shared" si="48"/>
        <v>0.20338306468777703</v>
      </c>
      <c r="H222" s="31">
        <v>2717094</v>
      </c>
      <c r="I222" s="36">
        <f t="shared" si="49"/>
        <v>0.20115335284090594</v>
      </c>
      <c r="J222" s="31">
        <v>2728839</v>
      </c>
      <c r="K222" s="36">
        <f t="shared" si="50"/>
        <v>0.20247255162742556</v>
      </c>
      <c r="L222" s="31">
        <v>0</v>
      </c>
      <c r="M222" s="36">
        <f t="shared" si="51"/>
        <v>0</v>
      </c>
      <c r="N222" s="31">
        <f t="shared" si="52"/>
        <v>8193145</v>
      </c>
      <c r="O222" s="36">
        <f t="shared" si="53"/>
        <v>0.60790943474623582</v>
      </c>
      <c r="P222" s="31">
        <v>2631954</v>
      </c>
      <c r="Q222" s="31">
        <v>8336620</v>
      </c>
      <c r="R222" s="31">
        <v>12876620</v>
      </c>
      <c r="S222" s="31">
        <v>7997637</v>
      </c>
      <c r="T222" s="36">
        <f t="shared" si="54"/>
        <v>0.62109753957171987</v>
      </c>
      <c r="U222" s="36">
        <f t="shared" si="55"/>
        <v>3.6811053688628359E-2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471518331</v>
      </c>
      <c r="E224" s="32">
        <f>SUM(E217:E223)</f>
        <v>480869187</v>
      </c>
      <c r="F224" s="32">
        <f>SUM(F217:F223)</f>
        <v>104256904</v>
      </c>
      <c r="G224" s="37">
        <f t="shared" si="48"/>
        <v>0.22110890954947837</v>
      </c>
      <c r="H224" s="32">
        <f>SUM(H217:H223)</f>
        <v>102813437</v>
      </c>
      <c r="I224" s="37">
        <f t="shared" si="49"/>
        <v>0.21804759272444912</v>
      </c>
      <c r="J224" s="32">
        <f>SUM(J217:J223)</f>
        <v>91215744</v>
      </c>
      <c r="K224" s="37">
        <f t="shared" si="50"/>
        <v>0.18968930941295684</v>
      </c>
      <c r="L224" s="32">
        <f>SUM(L217:L223)</f>
        <v>0</v>
      </c>
      <c r="M224" s="37">
        <f t="shared" si="51"/>
        <v>0</v>
      </c>
      <c r="N224" s="32">
        <f t="shared" si="52"/>
        <v>298286085</v>
      </c>
      <c r="O224" s="37">
        <f t="shared" si="53"/>
        <v>0.6203060896060284</v>
      </c>
      <c r="P224" s="32">
        <f>SUM(P217:P223)</f>
        <v>94534954</v>
      </c>
      <c r="Q224" s="32">
        <f>SUM(Q217:Q223)</f>
        <v>409499103</v>
      </c>
      <c r="R224" s="32">
        <f>SUM(R217:R223)</f>
        <v>416088091</v>
      </c>
      <c r="S224" s="32">
        <f>SUM(S217:S223)</f>
        <v>286506288</v>
      </c>
      <c r="T224" s="37">
        <f t="shared" si="54"/>
        <v>0.6885712285382376</v>
      </c>
      <c r="U224" s="37">
        <f t="shared" si="55"/>
        <v>-3.5110928387398377E-2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28701636</v>
      </c>
      <c r="E225" s="31">
        <v>23295870</v>
      </c>
      <c r="F225" s="31">
        <v>7480393</v>
      </c>
      <c r="G225" s="36">
        <f t="shared" si="48"/>
        <v>0.26062601448920891</v>
      </c>
      <c r="H225" s="31">
        <v>7509830</v>
      </c>
      <c r="I225" s="36">
        <f t="shared" si="49"/>
        <v>0.26165163546774822</v>
      </c>
      <c r="J225" s="31">
        <v>7519161</v>
      </c>
      <c r="K225" s="36">
        <f t="shared" si="50"/>
        <v>0.3227679841963404</v>
      </c>
      <c r="L225" s="31">
        <v>0</v>
      </c>
      <c r="M225" s="36">
        <f t="shared" si="51"/>
        <v>0</v>
      </c>
      <c r="N225" s="31">
        <f t="shared" si="52"/>
        <v>22509384</v>
      </c>
      <c r="O225" s="36">
        <f t="shared" si="53"/>
        <v>0.96623925185022064</v>
      </c>
      <c r="P225" s="31">
        <v>7922591</v>
      </c>
      <c r="Q225" s="31">
        <v>26029254</v>
      </c>
      <c r="R225" s="31">
        <v>26029254</v>
      </c>
      <c r="S225" s="31">
        <v>20717491</v>
      </c>
      <c r="T225" s="36">
        <f t="shared" si="54"/>
        <v>0.79593103206108018</v>
      </c>
      <c r="U225" s="36">
        <f t="shared" si="55"/>
        <v>-5.0921472533417389E-2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154410743</v>
      </c>
      <c r="E226" s="31">
        <v>155508751</v>
      </c>
      <c r="F226" s="31">
        <v>58215527</v>
      </c>
      <c r="G226" s="36">
        <f t="shared" si="48"/>
        <v>0.37701733615775684</v>
      </c>
      <c r="H226" s="31">
        <v>58000695</v>
      </c>
      <c r="I226" s="36">
        <f t="shared" si="49"/>
        <v>0.37562603399946076</v>
      </c>
      <c r="J226" s="31">
        <v>35954537</v>
      </c>
      <c r="K226" s="36">
        <f t="shared" si="50"/>
        <v>0.23120587599600745</v>
      </c>
      <c r="L226" s="31">
        <v>0</v>
      </c>
      <c r="M226" s="36">
        <f t="shared" si="51"/>
        <v>0</v>
      </c>
      <c r="N226" s="31">
        <f t="shared" si="52"/>
        <v>152170759</v>
      </c>
      <c r="O226" s="36">
        <f t="shared" si="53"/>
        <v>0.97853502147927351</v>
      </c>
      <c r="P226" s="31">
        <v>34757315</v>
      </c>
      <c r="Q226" s="31">
        <v>151492044</v>
      </c>
      <c r="R226" s="31">
        <v>153927156</v>
      </c>
      <c r="S226" s="31">
        <v>151013573</v>
      </c>
      <c r="T226" s="36">
        <f t="shared" si="54"/>
        <v>0.98107167652730487</v>
      </c>
      <c r="U226" s="36">
        <f t="shared" si="55"/>
        <v>3.4445180820209975E-2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5100263</v>
      </c>
      <c r="E227" s="31">
        <v>5111192</v>
      </c>
      <c r="F227" s="31">
        <v>1063173</v>
      </c>
      <c r="G227" s="36">
        <f t="shared" si="48"/>
        <v>0.20845454440290628</v>
      </c>
      <c r="H227" s="31">
        <v>1064265</v>
      </c>
      <c r="I227" s="36">
        <f t="shared" si="49"/>
        <v>0.20866865100878132</v>
      </c>
      <c r="J227" s="31">
        <v>1063976</v>
      </c>
      <c r="K227" s="36">
        <f t="shared" si="50"/>
        <v>0.20816592293930652</v>
      </c>
      <c r="L227" s="31">
        <v>0</v>
      </c>
      <c r="M227" s="36">
        <f t="shared" si="51"/>
        <v>0</v>
      </c>
      <c r="N227" s="31">
        <f t="shared" si="52"/>
        <v>3191414</v>
      </c>
      <c r="O227" s="36">
        <f t="shared" si="53"/>
        <v>0.62439720519205699</v>
      </c>
      <c r="P227" s="31">
        <v>1013638</v>
      </c>
      <c r="Q227" s="31">
        <v>4867802</v>
      </c>
      <c r="R227" s="31">
        <v>4867802</v>
      </c>
      <c r="S227" s="31">
        <v>3049303</v>
      </c>
      <c r="T227" s="36">
        <f t="shared" si="54"/>
        <v>0.62642297283250226</v>
      </c>
      <c r="U227" s="36">
        <f t="shared" si="55"/>
        <v>4.9660727005104377E-2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244038185</v>
      </c>
      <c r="E228" s="31">
        <v>257301728</v>
      </c>
      <c r="F228" s="31">
        <v>5883332</v>
      </c>
      <c r="G228" s="36">
        <f t="shared" si="48"/>
        <v>2.4108243552130992E-2</v>
      </c>
      <c r="H228" s="31">
        <v>179369124</v>
      </c>
      <c r="I228" s="36">
        <f t="shared" si="49"/>
        <v>0.73500433548954647</v>
      </c>
      <c r="J228" s="31">
        <v>54218914</v>
      </c>
      <c r="K228" s="36">
        <f t="shared" si="50"/>
        <v>0.21072114214483628</v>
      </c>
      <c r="L228" s="31">
        <v>0</v>
      </c>
      <c r="M228" s="36">
        <f t="shared" si="51"/>
        <v>0</v>
      </c>
      <c r="N228" s="31">
        <f t="shared" si="52"/>
        <v>239471370</v>
      </c>
      <c r="O228" s="36">
        <f t="shared" si="53"/>
        <v>0.93070253301991035</v>
      </c>
      <c r="P228" s="31">
        <v>-566933</v>
      </c>
      <c r="Q228" s="31">
        <v>234134961</v>
      </c>
      <c r="R228" s="31">
        <v>233684244</v>
      </c>
      <c r="S228" s="31">
        <v>228556736</v>
      </c>
      <c r="T228" s="36">
        <f t="shared" si="54"/>
        <v>0.97805796440430959</v>
      </c>
      <c r="U228" s="36">
        <f t="shared" si="55"/>
        <v>-96.635487791326312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432250827</v>
      </c>
      <c r="E230" s="32">
        <f>SUM(E225:E229)</f>
        <v>441217541</v>
      </c>
      <c r="F230" s="32">
        <f>SUM(F225:F229)</f>
        <v>72642425</v>
      </c>
      <c r="G230" s="37">
        <f t="shared" si="48"/>
        <v>0.1680561851186464</v>
      </c>
      <c r="H230" s="32">
        <f>SUM(H225:H229)</f>
        <v>245943914</v>
      </c>
      <c r="I230" s="37">
        <f t="shared" si="49"/>
        <v>0.56898425321000023</v>
      </c>
      <c r="J230" s="32">
        <f>SUM(J225:J229)</f>
        <v>98756588</v>
      </c>
      <c r="K230" s="37">
        <f t="shared" si="50"/>
        <v>0.22382742938137176</v>
      </c>
      <c r="L230" s="32">
        <f>SUM(L225:L229)</f>
        <v>0</v>
      </c>
      <c r="M230" s="37">
        <f t="shared" si="51"/>
        <v>0</v>
      </c>
      <c r="N230" s="32">
        <f t="shared" si="52"/>
        <v>417342927</v>
      </c>
      <c r="O230" s="37">
        <f t="shared" si="53"/>
        <v>0.94588924559551901</v>
      </c>
      <c r="P230" s="32">
        <f>SUM(P225:P229)</f>
        <v>43126611</v>
      </c>
      <c r="Q230" s="32">
        <f>SUM(Q225:Q229)</f>
        <v>416524061</v>
      </c>
      <c r="R230" s="32">
        <f>SUM(R225:R229)</f>
        <v>418508456</v>
      </c>
      <c r="S230" s="32">
        <f>SUM(S225:S229)</f>
        <v>403337103</v>
      </c>
      <c r="T230" s="37">
        <f t="shared" si="54"/>
        <v>0.9637489929235743</v>
      </c>
      <c r="U230" s="37">
        <f t="shared" si="55"/>
        <v>1.2899222941491972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1361697824</v>
      </c>
      <c r="E231" s="32">
        <f>SUM(E208:E215,E217:E223,E225:E229)</f>
        <v>1429908861</v>
      </c>
      <c r="F231" s="32">
        <f>SUM(F208:F215,F217:F223,F225:F229)</f>
        <v>281670804</v>
      </c>
      <c r="G231" s="37">
        <f t="shared" si="48"/>
        <v>0.20685265044530174</v>
      </c>
      <c r="H231" s="32">
        <f>SUM(H208:H215,H217:H223,H225:H229)</f>
        <v>448715644</v>
      </c>
      <c r="I231" s="37">
        <f t="shared" si="49"/>
        <v>0.32952659253129568</v>
      </c>
      <c r="J231" s="32">
        <f>SUM(J208:J215,J217:J223,J225:J229)</f>
        <v>288702477</v>
      </c>
      <c r="K231" s="37">
        <f t="shared" si="50"/>
        <v>0.20190271203585472</v>
      </c>
      <c r="L231" s="32">
        <f>SUM(L208:L215,L217:L223,L225:L229)</f>
        <v>0</v>
      </c>
      <c r="M231" s="37">
        <f t="shared" si="51"/>
        <v>0</v>
      </c>
      <c r="N231" s="32">
        <f t="shared" si="52"/>
        <v>1019088925</v>
      </c>
      <c r="O231" s="37">
        <f t="shared" si="53"/>
        <v>0.71269502049753364</v>
      </c>
      <c r="P231" s="32">
        <f>SUM(P208:P215,P217:P223,P225:P229)</f>
        <v>245040175</v>
      </c>
      <c r="Q231" s="32">
        <f>SUM(Q208:Q215,Q217:Q223,Q225:Q229)</f>
        <v>1242189960</v>
      </c>
      <c r="R231" s="32">
        <f>SUM(R208:R215,R217:R223,R225:R229)</f>
        <v>1252701105</v>
      </c>
      <c r="S231" s="32">
        <f>SUM(S208:S215,S217:S223,S225:S229)</f>
        <v>962338230</v>
      </c>
      <c r="T231" s="37">
        <f t="shared" si="54"/>
        <v>0.76821057007050375</v>
      </c>
      <c r="U231" s="37">
        <f t="shared" si="55"/>
        <v>0.17818425896896284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62094975</v>
      </c>
      <c r="E235" s="31">
        <v>86444711</v>
      </c>
      <c r="F235" s="31">
        <v>18198339</v>
      </c>
      <c r="G235" s="36">
        <f t="shared" si="56"/>
        <v>0.29307265201411226</v>
      </c>
      <c r="H235" s="31">
        <v>24727782</v>
      </c>
      <c r="I235" s="36">
        <f t="shared" si="57"/>
        <v>0.39822517039422273</v>
      </c>
      <c r="J235" s="31">
        <v>22484086</v>
      </c>
      <c r="K235" s="36">
        <f t="shared" si="58"/>
        <v>0.26009787920975291</v>
      </c>
      <c r="L235" s="31">
        <v>0</v>
      </c>
      <c r="M235" s="36">
        <f t="shared" si="59"/>
        <v>0</v>
      </c>
      <c r="N235" s="31">
        <f t="shared" si="60"/>
        <v>65410207</v>
      </c>
      <c r="O235" s="36">
        <f t="shared" si="61"/>
        <v>0.75667101252730196</v>
      </c>
      <c r="P235" s="31">
        <v>17024740</v>
      </c>
      <c r="Q235" s="31">
        <v>61289357</v>
      </c>
      <c r="R235" s="31">
        <v>61489357</v>
      </c>
      <c r="S235" s="31">
        <v>29493897</v>
      </c>
      <c r="T235" s="36">
        <f t="shared" si="62"/>
        <v>0.47965856920572447</v>
      </c>
      <c r="U235" s="36">
        <f t="shared" si="63"/>
        <v>0.32067132890135186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809866313</v>
      </c>
      <c r="E236" s="31">
        <v>809866313</v>
      </c>
      <c r="F236" s="31">
        <v>156836319</v>
      </c>
      <c r="G236" s="36">
        <f t="shared" si="56"/>
        <v>0.19365704744407611</v>
      </c>
      <c r="H236" s="31">
        <v>75398118</v>
      </c>
      <c r="I236" s="36">
        <f t="shared" si="57"/>
        <v>9.3099461960211197E-2</v>
      </c>
      <c r="J236" s="31">
        <v>76610641</v>
      </c>
      <c r="K236" s="36">
        <f t="shared" si="58"/>
        <v>9.4596651040108143E-2</v>
      </c>
      <c r="L236" s="31">
        <v>0</v>
      </c>
      <c r="M236" s="36">
        <f t="shared" si="59"/>
        <v>0</v>
      </c>
      <c r="N236" s="31">
        <f t="shared" si="60"/>
        <v>308845078</v>
      </c>
      <c r="O236" s="36">
        <f t="shared" si="61"/>
        <v>0.38135316044439549</v>
      </c>
      <c r="P236" s="31">
        <v>53129257</v>
      </c>
      <c r="Q236" s="31">
        <v>548357419</v>
      </c>
      <c r="R236" s="31">
        <v>548357419</v>
      </c>
      <c r="S236" s="31">
        <v>239958873</v>
      </c>
      <c r="T236" s="36">
        <f t="shared" si="62"/>
        <v>0.43759574446461535</v>
      </c>
      <c r="U236" s="36">
        <f t="shared" si="63"/>
        <v>0.44196710674873541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4603330</v>
      </c>
      <c r="E237" s="31">
        <v>4603330</v>
      </c>
      <c r="F237" s="31">
        <v>1541658</v>
      </c>
      <c r="G237" s="36">
        <f t="shared" si="56"/>
        <v>0.33490060456234944</v>
      </c>
      <c r="H237" s="31">
        <v>1619084</v>
      </c>
      <c r="I237" s="36">
        <f t="shared" si="57"/>
        <v>0.35172016779157694</v>
      </c>
      <c r="J237" s="31">
        <v>1091174</v>
      </c>
      <c r="K237" s="36">
        <f t="shared" si="58"/>
        <v>0.23704014267932128</v>
      </c>
      <c r="L237" s="31">
        <v>0</v>
      </c>
      <c r="M237" s="36">
        <f t="shared" si="59"/>
        <v>0</v>
      </c>
      <c r="N237" s="31">
        <f t="shared" si="60"/>
        <v>4251916</v>
      </c>
      <c r="O237" s="36">
        <f t="shared" si="61"/>
        <v>0.92366091503324765</v>
      </c>
      <c r="P237" s="31">
        <v>1224264</v>
      </c>
      <c r="Q237" s="31">
        <v>5565620</v>
      </c>
      <c r="R237" s="31">
        <v>3170070</v>
      </c>
      <c r="S237" s="31">
        <v>3542002</v>
      </c>
      <c r="T237" s="36">
        <f t="shared" si="62"/>
        <v>1.1173261158270953</v>
      </c>
      <c r="U237" s="36">
        <f t="shared" si="63"/>
        <v>-0.10871021282991256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30716254</v>
      </c>
      <c r="E238" s="31">
        <v>30716254</v>
      </c>
      <c r="F238" s="31">
        <v>1091539</v>
      </c>
      <c r="G238" s="36">
        <f t="shared" si="56"/>
        <v>3.5536201777729801E-2</v>
      </c>
      <c r="H238" s="31">
        <v>1194851</v>
      </c>
      <c r="I238" s="36">
        <f t="shared" si="57"/>
        <v>3.8899632748186024E-2</v>
      </c>
      <c r="J238" s="31">
        <v>26900010</v>
      </c>
      <c r="K238" s="36">
        <f t="shared" si="58"/>
        <v>0.87575815722841721</v>
      </c>
      <c r="L238" s="31">
        <v>0</v>
      </c>
      <c r="M238" s="36">
        <f t="shared" si="59"/>
        <v>0</v>
      </c>
      <c r="N238" s="31">
        <f t="shared" si="60"/>
        <v>29186400</v>
      </c>
      <c r="O238" s="36">
        <f t="shared" si="61"/>
        <v>0.95019399175433306</v>
      </c>
      <c r="P238" s="31">
        <v>1427358</v>
      </c>
      <c r="Q238" s="31">
        <v>30198904</v>
      </c>
      <c r="R238" s="31">
        <v>30198904</v>
      </c>
      <c r="S238" s="31">
        <v>3754744</v>
      </c>
      <c r="T238" s="36">
        <f t="shared" si="62"/>
        <v>0.12433378376910632</v>
      </c>
      <c r="U238" s="36">
        <f t="shared" si="63"/>
        <v>17.846014804975347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907280872</v>
      </c>
      <c r="E240" s="32">
        <f>SUM(E234:E239)</f>
        <v>931630608</v>
      </c>
      <c r="F240" s="32">
        <f>SUM(F234:F239)</f>
        <v>177667855</v>
      </c>
      <c r="G240" s="37">
        <f t="shared" si="56"/>
        <v>0.195824535139103</v>
      </c>
      <c r="H240" s="32">
        <f>SUM(H234:H239)</f>
        <v>102939835</v>
      </c>
      <c r="I240" s="37">
        <f t="shared" si="57"/>
        <v>0.11345972143453278</v>
      </c>
      <c r="J240" s="32">
        <f>SUM(J234:J239)</f>
        <v>127085911</v>
      </c>
      <c r="K240" s="37">
        <f t="shared" si="58"/>
        <v>0.13641233972853756</v>
      </c>
      <c r="L240" s="32">
        <f>SUM(L234:L239)</f>
        <v>0</v>
      </c>
      <c r="M240" s="37">
        <f t="shared" si="59"/>
        <v>0</v>
      </c>
      <c r="N240" s="32">
        <f t="shared" si="60"/>
        <v>407693601</v>
      </c>
      <c r="O240" s="37">
        <f t="shared" si="61"/>
        <v>0.43761293102555515</v>
      </c>
      <c r="P240" s="32">
        <f>SUM(P234:P239)</f>
        <v>72805619</v>
      </c>
      <c r="Q240" s="32">
        <f>SUM(Q234:Q239)</f>
        <v>645411300</v>
      </c>
      <c r="R240" s="32">
        <f>SUM(R234:R239)</f>
        <v>643215750</v>
      </c>
      <c r="S240" s="32">
        <f>SUM(S234:S239)</f>
        <v>276749516</v>
      </c>
      <c r="T240" s="37">
        <f t="shared" si="62"/>
        <v>0.43025923416831757</v>
      </c>
      <c r="U240" s="37">
        <f t="shared" si="63"/>
        <v>0.74555086194652098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14157575</v>
      </c>
      <c r="E242" s="31">
        <v>26688770</v>
      </c>
      <c r="F242" s="31">
        <v>5111055</v>
      </c>
      <c r="G242" s="36">
        <f t="shared" si="56"/>
        <v>0.36101203772538731</v>
      </c>
      <c r="H242" s="31">
        <v>8233298</v>
      </c>
      <c r="I242" s="36">
        <f t="shared" si="57"/>
        <v>0.58154719293381807</v>
      </c>
      <c r="J242" s="31">
        <v>2613699</v>
      </c>
      <c r="K242" s="36">
        <f t="shared" si="58"/>
        <v>9.7932538667012375E-2</v>
      </c>
      <c r="L242" s="31">
        <v>0</v>
      </c>
      <c r="M242" s="36">
        <f t="shared" si="59"/>
        <v>0</v>
      </c>
      <c r="N242" s="31">
        <f t="shared" si="60"/>
        <v>15958052</v>
      </c>
      <c r="O242" s="36">
        <f t="shared" si="61"/>
        <v>0.59793133966083867</v>
      </c>
      <c r="P242" s="31">
        <v>3215489</v>
      </c>
      <c r="Q242" s="31">
        <v>323069121</v>
      </c>
      <c r="R242" s="31">
        <v>12924000</v>
      </c>
      <c r="S242" s="31">
        <v>9677368</v>
      </c>
      <c r="T242" s="36">
        <f t="shared" si="62"/>
        <v>0.74879046734757038</v>
      </c>
      <c r="U242" s="36">
        <f t="shared" si="63"/>
        <v>-0.18715349360548272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73535664</v>
      </c>
      <c r="E243" s="31">
        <v>73535664</v>
      </c>
      <c r="F243" s="31">
        <v>13773783</v>
      </c>
      <c r="G243" s="36">
        <f t="shared" si="56"/>
        <v>0.18730752196648418</v>
      </c>
      <c r="H243" s="31">
        <v>13279351</v>
      </c>
      <c r="I243" s="36">
        <f t="shared" si="57"/>
        <v>0.18058381848568064</v>
      </c>
      <c r="J243" s="31">
        <v>13896739</v>
      </c>
      <c r="K243" s="36">
        <f t="shared" si="58"/>
        <v>0.18897958139060253</v>
      </c>
      <c r="L243" s="31">
        <v>0</v>
      </c>
      <c r="M243" s="36">
        <f t="shared" si="59"/>
        <v>0</v>
      </c>
      <c r="N243" s="31">
        <f t="shared" si="60"/>
        <v>40949873</v>
      </c>
      <c r="O243" s="36">
        <f t="shared" si="61"/>
        <v>0.55687092184276732</v>
      </c>
      <c r="P243" s="31">
        <v>8760384</v>
      </c>
      <c r="Q243" s="31">
        <v>56504151</v>
      </c>
      <c r="R243" s="31">
        <v>56504151</v>
      </c>
      <c r="S243" s="31">
        <v>35737898</v>
      </c>
      <c r="T243" s="36">
        <f t="shared" si="62"/>
        <v>0.63248270025329645</v>
      </c>
      <c r="U243" s="36">
        <f t="shared" si="63"/>
        <v>0.58631619344540153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30896934</v>
      </c>
      <c r="E244" s="31">
        <v>30896934</v>
      </c>
      <c r="F244" s="31">
        <v>3860284</v>
      </c>
      <c r="G244" s="36">
        <f t="shared" si="56"/>
        <v>0.12494068181651941</v>
      </c>
      <c r="H244" s="31">
        <v>5705264</v>
      </c>
      <c r="I244" s="36">
        <f t="shared" si="57"/>
        <v>0.18465469745315183</v>
      </c>
      <c r="J244" s="31">
        <v>3766678</v>
      </c>
      <c r="K244" s="36">
        <f t="shared" si="58"/>
        <v>0.12191106081917384</v>
      </c>
      <c r="L244" s="31">
        <v>0</v>
      </c>
      <c r="M244" s="36">
        <f t="shared" si="59"/>
        <v>0</v>
      </c>
      <c r="N244" s="31">
        <f t="shared" si="60"/>
        <v>13332226</v>
      </c>
      <c r="O244" s="36">
        <f t="shared" si="61"/>
        <v>0.43150644008884509</v>
      </c>
      <c r="P244" s="31">
        <v>3823999</v>
      </c>
      <c r="Q244" s="31">
        <v>46575000</v>
      </c>
      <c r="R244" s="31">
        <v>46575000</v>
      </c>
      <c r="S244" s="31">
        <v>7238999</v>
      </c>
      <c r="T244" s="36">
        <f t="shared" si="62"/>
        <v>0.15542670960815888</v>
      </c>
      <c r="U244" s="36">
        <f t="shared" si="63"/>
        <v>-1.4989805175158244E-2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24196216</v>
      </c>
      <c r="E245" s="31">
        <v>24275216</v>
      </c>
      <c r="F245" s="31">
        <v>705728</v>
      </c>
      <c r="G245" s="36">
        <f t="shared" si="56"/>
        <v>2.9166874688174381E-2</v>
      </c>
      <c r="H245" s="31">
        <v>7333267</v>
      </c>
      <c r="I245" s="36">
        <f t="shared" si="57"/>
        <v>0.30307495188503858</v>
      </c>
      <c r="J245" s="31">
        <v>5773202</v>
      </c>
      <c r="K245" s="36">
        <f t="shared" si="58"/>
        <v>0.23782288899097748</v>
      </c>
      <c r="L245" s="31">
        <v>0</v>
      </c>
      <c r="M245" s="36">
        <f t="shared" si="59"/>
        <v>0</v>
      </c>
      <c r="N245" s="31">
        <f t="shared" si="60"/>
        <v>13812197</v>
      </c>
      <c r="O245" s="36">
        <f t="shared" si="61"/>
        <v>0.56898348504911345</v>
      </c>
      <c r="P245" s="31">
        <v>4498904</v>
      </c>
      <c r="Q245" s="31">
        <v>17867832</v>
      </c>
      <c r="R245" s="31">
        <v>17837748</v>
      </c>
      <c r="S245" s="31">
        <v>17299200</v>
      </c>
      <c r="T245" s="36">
        <f t="shared" si="62"/>
        <v>0.96980852067200407</v>
      </c>
      <c r="U245" s="36">
        <f t="shared" si="63"/>
        <v>0.28324631954804991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142786389</v>
      </c>
      <c r="E247" s="32">
        <f>SUM(E241:E246)</f>
        <v>155396584</v>
      </c>
      <c r="F247" s="32">
        <f>SUM(F241:F246)</f>
        <v>23450850</v>
      </c>
      <c r="G247" s="37">
        <f t="shared" si="56"/>
        <v>0.16423729295374226</v>
      </c>
      <c r="H247" s="32">
        <f>SUM(H241:H246)</f>
        <v>34551180</v>
      </c>
      <c r="I247" s="37">
        <f t="shared" si="57"/>
        <v>0.24197810619049973</v>
      </c>
      <c r="J247" s="32">
        <f>SUM(J241:J246)</f>
        <v>26050318</v>
      </c>
      <c r="K247" s="37">
        <f t="shared" si="58"/>
        <v>0.16763764897174316</v>
      </c>
      <c r="L247" s="32">
        <f>SUM(L241:L246)</f>
        <v>0</v>
      </c>
      <c r="M247" s="37">
        <f t="shared" si="59"/>
        <v>0</v>
      </c>
      <c r="N247" s="32">
        <f t="shared" si="60"/>
        <v>84052348</v>
      </c>
      <c r="O247" s="37">
        <f t="shared" si="61"/>
        <v>0.54088929007602893</v>
      </c>
      <c r="P247" s="32">
        <f>SUM(P241:P246)</f>
        <v>20298776</v>
      </c>
      <c r="Q247" s="32">
        <f>SUM(Q241:Q246)</f>
        <v>444016104</v>
      </c>
      <c r="R247" s="32">
        <f>SUM(R241:R246)</f>
        <v>133840899</v>
      </c>
      <c r="S247" s="32">
        <f>SUM(S241:S246)</f>
        <v>69953465</v>
      </c>
      <c r="T247" s="37">
        <f t="shared" si="62"/>
        <v>0.52266135032461192</v>
      </c>
      <c r="U247" s="37">
        <f t="shared" si="63"/>
        <v>0.28334427652189476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23280542</v>
      </c>
      <c r="E248" s="31">
        <v>32887654</v>
      </c>
      <c r="F248" s="31">
        <v>8953758</v>
      </c>
      <c r="G248" s="36">
        <f t="shared" si="56"/>
        <v>0.38460264370133651</v>
      </c>
      <c r="H248" s="31">
        <v>8709825</v>
      </c>
      <c r="I248" s="36">
        <f t="shared" si="57"/>
        <v>0.37412466599789646</v>
      </c>
      <c r="J248" s="31">
        <v>8844679</v>
      </c>
      <c r="K248" s="36">
        <f t="shared" si="58"/>
        <v>0.26893614850119746</v>
      </c>
      <c r="L248" s="31">
        <v>0</v>
      </c>
      <c r="M248" s="36">
        <f t="shared" si="59"/>
        <v>0</v>
      </c>
      <c r="N248" s="31">
        <f t="shared" si="60"/>
        <v>26508262</v>
      </c>
      <c r="O248" s="36">
        <f t="shared" si="61"/>
        <v>0.80602471675237153</v>
      </c>
      <c r="P248" s="31">
        <v>9034883</v>
      </c>
      <c r="Q248" s="31">
        <v>26517069</v>
      </c>
      <c r="R248" s="31">
        <v>26517069</v>
      </c>
      <c r="S248" s="31">
        <v>25797130</v>
      </c>
      <c r="T248" s="36">
        <f t="shared" si="62"/>
        <v>0.97284997825362973</v>
      </c>
      <c r="U248" s="36">
        <f t="shared" si="63"/>
        <v>-2.105218186001967E-2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17581873</v>
      </c>
      <c r="E249" s="31">
        <v>17953489</v>
      </c>
      <c r="F249" s="31">
        <v>1766538</v>
      </c>
      <c r="G249" s="36">
        <f t="shared" si="56"/>
        <v>0.1004749607735194</v>
      </c>
      <c r="H249" s="31">
        <v>5061474</v>
      </c>
      <c r="I249" s="36">
        <f t="shared" si="57"/>
        <v>0.28788025030097758</v>
      </c>
      <c r="J249" s="31">
        <v>1880185</v>
      </c>
      <c r="K249" s="36">
        <f t="shared" si="58"/>
        <v>0.10472532664820748</v>
      </c>
      <c r="L249" s="31">
        <v>0</v>
      </c>
      <c r="M249" s="36">
        <f t="shared" si="59"/>
        <v>0</v>
      </c>
      <c r="N249" s="31">
        <f t="shared" si="60"/>
        <v>8708197</v>
      </c>
      <c r="O249" s="36">
        <f t="shared" si="61"/>
        <v>0.48504204391692335</v>
      </c>
      <c r="P249" s="31">
        <v>2262983</v>
      </c>
      <c r="Q249" s="31">
        <v>13548180</v>
      </c>
      <c r="R249" s="31">
        <v>13550295</v>
      </c>
      <c r="S249" s="31">
        <v>7682936</v>
      </c>
      <c r="T249" s="36">
        <f t="shared" si="62"/>
        <v>0.56699400271359401</v>
      </c>
      <c r="U249" s="36">
        <f t="shared" si="63"/>
        <v>-0.1691563745728536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5533441</v>
      </c>
      <c r="E250" s="31">
        <v>5533441</v>
      </c>
      <c r="F250" s="31">
        <v>1039781</v>
      </c>
      <c r="G250" s="36">
        <f t="shared" si="56"/>
        <v>0.187908572622352</v>
      </c>
      <c r="H250" s="31">
        <v>1029209</v>
      </c>
      <c r="I250" s="36">
        <f t="shared" si="57"/>
        <v>0.18599800738816949</v>
      </c>
      <c r="J250" s="31">
        <v>1021786</v>
      </c>
      <c r="K250" s="36">
        <f t="shared" si="58"/>
        <v>0.18465652746636316</v>
      </c>
      <c r="L250" s="31">
        <v>0</v>
      </c>
      <c r="M250" s="36">
        <f t="shared" si="59"/>
        <v>0</v>
      </c>
      <c r="N250" s="31">
        <f t="shared" si="60"/>
        <v>3090776</v>
      </c>
      <c r="O250" s="36">
        <f t="shared" si="61"/>
        <v>0.55856310747688465</v>
      </c>
      <c r="P250" s="31">
        <v>786457</v>
      </c>
      <c r="Q250" s="31">
        <v>4029947</v>
      </c>
      <c r="R250" s="31">
        <v>4029947</v>
      </c>
      <c r="S250" s="31">
        <v>2489765</v>
      </c>
      <c r="T250" s="36">
        <f t="shared" si="62"/>
        <v>0.61781581742886449</v>
      </c>
      <c r="U250" s="36">
        <f t="shared" si="63"/>
        <v>0.29922678544408665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28073033</v>
      </c>
      <c r="E251" s="31">
        <v>25399662</v>
      </c>
      <c r="F251" s="31">
        <v>4551704</v>
      </c>
      <c r="G251" s="36">
        <f t="shared" si="56"/>
        <v>0.16213794925542957</v>
      </c>
      <c r="H251" s="31">
        <v>4550717</v>
      </c>
      <c r="I251" s="36">
        <f t="shared" si="57"/>
        <v>0.16210279095956606</v>
      </c>
      <c r="J251" s="31">
        <v>8177694</v>
      </c>
      <c r="K251" s="36">
        <f t="shared" si="58"/>
        <v>0.32196074105238093</v>
      </c>
      <c r="L251" s="31">
        <v>0</v>
      </c>
      <c r="M251" s="36">
        <f t="shared" si="59"/>
        <v>0</v>
      </c>
      <c r="N251" s="31">
        <f t="shared" si="60"/>
        <v>17280115</v>
      </c>
      <c r="O251" s="36">
        <f t="shared" si="61"/>
        <v>0.68032854137980259</v>
      </c>
      <c r="P251" s="31">
        <v>4352915</v>
      </c>
      <c r="Q251" s="31">
        <v>26210500</v>
      </c>
      <c r="R251" s="31">
        <v>26761709</v>
      </c>
      <c r="S251" s="31">
        <v>13094442</v>
      </c>
      <c r="T251" s="36">
        <f t="shared" si="62"/>
        <v>0.48929767527178475</v>
      </c>
      <c r="U251" s="36">
        <f t="shared" si="63"/>
        <v>0.87867072984425376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74468889</v>
      </c>
      <c r="E254" s="32">
        <f>SUM(E248:E253)</f>
        <v>81774246</v>
      </c>
      <c r="F254" s="32">
        <f>SUM(F248:F253)</f>
        <v>16311781</v>
      </c>
      <c r="G254" s="37">
        <f t="shared" si="56"/>
        <v>0.21904155170087203</v>
      </c>
      <c r="H254" s="32">
        <f>SUM(H248:H253)</f>
        <v>19351225</v>
      </c>
      <c r="I254" s="37">
        <f t="shared" si="57"/>
        <v>0.2598565019547962</v>
      </c>
      <c r="J254" s="32">
        <f>SUM(J248:J253)</f>
        <v>19924344</v>
      </c>
      <c r="K254" s="37">
        <f t="shared" si="58"/>
        <v>0.24365059874718992</v>
      </c>
      <c r="L254" s="32">
        <f>SUM(L248:L253)</f>
        <v>0</v>
      </c>
      <c r="M254" s="37">
        <f t="shared" si="59"/>
        <v>0</v>
      </c>
      <c r="N254" s="32">
        <f t="shared" si="60"/>
        <v>55587350</v>
      </c>
      <c r="O254" s="37">
        <f t="shared" si="61"/>
        <v>0.67976597424083862</v>
      </c>
      <c r="P254" s="32">
        <f>SUM(P248:P253)</f>
        <v>16437238</v>
      </c>
      <c r="Q254" s="32">
        <f>SUM(Q248:Q253)</f>
        <v>70305696</v>
      </c>
      <c r="R254" s="32">
        <f>SUM(R248:R253)</f>
        <v>70859020</v>
      </c>
      <c r="S254" s="32">
        <f>SUM(S248:S253)</f>
        <v>49064273</v>
      </c>
      <c r="T254" s="37">
        <f t="shared" si="62"/>
        <v>0.69242099312127092</v>
      </c>
      <c r="U254" s="37">
        <f t="shared" si="63"/>
        <v>0.21214671223961101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179882748</v>
      </c>
      <c r="E255" s="31">
        <v>180397892</v>
      </c>
      <c r="F255" s="31">
        <v>38288975</v>
      </c>
      <c r="G255" s="36">
        <f t="shared" si="56"/>
        <v>0.21285518164310011</v>
      </c>
      <c r="H255" s="31">
        <v>35293209</v>
      </c>
      <c r="I255" s="36">
        <f t="shared" si="57"/>
        <v>0.19620118878770965</v>
      </c>
      <c r="J255" s="31">
        <v>37929219</v>
      </c>
      <c r="K255" s="36">
        <f t="shared" si="58"/>
        <v>0.21025311648320147</v>
      </c>
      <c r="L255" s="31">
        <v>0</v>
      </c>
      <c r="M255" s="36">
        <f t="shared" si="59"/>
        <v>0</v>
      </c>
      <c r="N255" s="31">
        <f t="shared" si="60"/>
        <v>111511403</v>
      </c>
      <c r="O255" s="36">
        <f t="shared" si="61"/>
        <v>0.61814138604236013</v>
      </c>
      <c r="P255" s="31">
        <v>37236905</v>
      </c>
      <c r="Q255" s="31">
        <v>165748406</v>
      </c>
      <c r="R255" s="31">
        <v>144702422</v>
      </c>
      <c r="S255" s="31">
        <v>112071369</v>
      </c>
      <c r="T255" s="36">
        <f t="shared" si="62"/>
        <v>0.7744954607601523</v>
      </c>
      <c r="U255" s="36">
        <f t="shared" si="63"/>
        <v>1.8592146688882982E-2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42003215</v>
      </c>
      <c r="E256" s="31">
        <v>42003215</v>
      </c>
      <c r="F256" s="31">
        <v>20007835</v>
      </c>
      <c r="G256" s="36">
        <f t="shared" si="56"/>
        <v>0.47634056107371781</v>
      </c>
      <c r="H256" s="31">
        <v>19049299</v>
      </c>
      <c r="I256" s="36">
        <f t="shared" si="57"/>
        <v>0.45352002221734694</v>
      </c>
      <c r="J256" s="31">
        <v>19017429</v>
      </c>
      <c r="K256" s="36">
        <f t="shared" si="58"/>
        <v>0.45276127077415385</v>
      </c>
      <c r="L256" s="31">
        <v>0</v>
      </c>
      <c r="M256" s="36">
        <f t="shared" si="59"/>
        <v>0</v>
      </c>
      <c r="N256" s="31">
        <f t="shared" si="60"/>
        <v>58074563</v>
      </c>
      <c r="O256" s="36">
        <f t="shared" si="61"/>
        <v>1.3826218540652186</v>
      </c>
      <c r="P256" s="31">
        <v>18360939</v>
      </c>
      <c r="Q256" s="31">
        <v>40041196</v>
      </c>
      <c r="R256" s="31">
        <v>40041196</v>
      </c>
      <c r="S256" s="31">
        <v>56071704</v>
      </c>
      <c r="T256" s="36">
        <f t="shared" si="62"/>
        <v>1.4003503791445191</v>
      </c>
      <c r="U256" s="36">
        <f t="shared" si="63"/>
        <v>3.5754707316439482E-2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111244964</v>
      </c>
      <c r="E257" s="31">
        <v>128637672</v>
      </c>
      <c r="F257" s="31">
        <v>32101977</v>
      </c>
      <c r="G257" s="36">
        <f t="shared" si="56"/>
        <v>0.28857015945458886</v>
      </c>
      <c r="H257" s="31">
        <v>32216858</v>
      </c>
      <c r="I257" s="36">
        <f t="shared" si="57"/>
        <v>0.28960284440381501</v>
      </c>
      <c r="J257" s="31">
        <v>30612648</v>
      </c>
      <c r="K257" s="36">
        <f t="shared" si="58"/>
        <v>0.23797576187479513</v>
      </c>
      <c r="L257" s="31">
        <v>0</v>
      </c>
      <c r="M257" s="36">
        <f t="shared" si="59"/>
        <v>0</v>
      </c>
      <c r="N257" s="31">
        <f t="shared" si="60"/>
        <v>94931483</v>
      </c>
      <c r="O257" s="36">
        <f t="shared" si="61"/>
        <v>0.73797575410102256</v>
      </c>
      <c r="P257" s="31">
        <v>20265170</v>
      </c>
      <c r="Q257" s="31">
        <v>78717231</v>
      </c>
      <c r="R257" s="31">
        <v>100948579</v>
      </c>
      <c r="S257" s="31">
        <v>77599475</v>
      </c>
      <c r="T257" s="36">
        <f t="shared" si="62"/>
        <v>0.76870299481877802</v>
      </c>
      <c r="U257" s="36">
        <f t="shared" si="63"/>
        <v>0.51060405612190762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333130927</v>
      </c>
      <c r="E259" s="32">
        <f>SUM(E255:E258)</f>
        <v>351038779</v>
      </c>
      <c r="F259" s="32">
        <f>SUM(F255:F258)</f>
        <v>90398787</v>
      </c>
      <c r="G259" s="37">
        <f t="shared" si="56"/>
        <v>0.27136113663802819</v>
      </c>
      <c r="H259" s="32">
        <f>SUM(H255:H258)</f>
        <v>86559366</v>
      </c>
      <c r="I259" s="37">
        <f t="shared" si="57"/>
        <v>0.25983587528035185</v>
      </c>
      <c r="J259" s="32">
        <f>SUM(J255:J258)</f>
        <v>87559296</v>
      </c>
      <c r="K259" s="37">
        <f t="shared" si="58"/>
        <v>0.24942912646126769</v>
      </c>
      <c r="L259" s="32">
        <f>SUM(L255:L258)</f>
        <v>0</v>
      </c>
      <c r="M259" s="37">
        <f t="shared" si="59"/>
        <v>0</v>
      </c>
      <c r="N259" s="32">
        <f t="shared" si="60"/>
        <v>264517449</v>
      </c>
      <c r="O259" s="37">
        <f t="shared" si="61"/>
        <v>0.75352771495368043</v>
      </c>
      <c r="P259" s="32">
        <f>SUM(P255:P258)</f>
        <v>75863014</v>
      </c>
      <c r="Q259" s="32">
        <f>SUM(Q255:Q258)</f>
        <v>284506833</v>
      </c>
      <c r="R259" s="32">
        <f>SUM(R255:R258)</f>
        <v>285692197</v>
      </c>
      <c r="S259" s="32">
        <f>SUM(S255:S258)</f>
        <v>245742548</v>
      </c>
      <c r="T259" s="37">
        <f t="shared" si="62"/>
        <v>0.86016541781853428</v>
      </c>
      <c r="U259" s="37">
        <f t="shared" si="63"/>
        <v>0.15417634211053088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1457667077</v>
      </c>
      <c r="E260" s="32">
        <f>SUM(E234:E239,E241:E246,E248:E253,E255:E258)</f>
        <v>1519840217</v>
      </c>
      <c r="F260" s="32">
        <f>SUM(F234:F239,F241:F246,F248:F253,F255:F258)</f>
        <v>307829273</v>
      </c>
      <c r="G260" s="37">
        <f t="shared" si="56"/>
        <v>0.21117940979605454</v>
      </c>
      <c r="H260" s="32">
        <f>SUM(H234:H239,H241:H246,H248:H253,H255:H258)</f>
        <v>243401606</v>
      </c>
      <c r="I260" s="37">
        <f t="shared" si="57"/>
        <v>0.16698024524292662</v>
      </c>
      <c r="J260" s="32">
        <f>SUM(J234:J239,J241:J246,J248:J253,J255:J258)</f>
        <v>260619869</v>
      </c>
      <c r="K260" s="37">
        <f t="shared" si="58"/>
        <v>0.17147846601561537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811850748</v>
      </c>
      <c r="O260" s="37">
        <f t="shared" si="61"/>
        <v>0.534168486212653</v>
      </c>
      <c r="P260" s="32">
        <f>SUM(P234:P239,P241:P246,P248:P253,P255:P258)</f>
        <v>185404647</v>
      </c>
      <c r="Q260" s="32">
        <f>SUM(Q234:Q239,Q241:Q246,Q248:Q253,Q255:Q258)</f>
        <v>1444239933</v>
      </c>
      <c r="R260" s="32">
        <f>SUM(R234:R239,R241:R246,R248:R253,R255:R258)</f>
        <v>1133607866</v>
      </c>
      <c r="S260" s="32">
        <f>SUM(S234:S239,S241:S246,S248:S253,S255:S258)</f>
        <v>641509802</v>
      </c>
      <c r="T260" s="37">
        <f t="shared" si="62"/>
        <v>0.56590097973085163</v>
      </c>
      <c r="U260" s="37">
        <f t="shared" si="63"/>
        <v>0.40568142825460041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3141450</v>
      </c>
      <c r="E263" s="31">
        <v>5268571</v>
      </c>
      <c r="F263" s="31">
        <v>747413</v>
      </c>
      <c r="G263" s="36">
        <f t="shared" ref="G263:G299" si="64">IF(($D263     =0),0,($F263     /$D263     ))</f>
        <v>0.23791975043371691</v>
      </c>
      <c r="H263" s="31">
        <v>691444</v>
      </c>
      <c r="I263" s="36">
        <f t="shared" ref="I263:I299" si="65">IF(($D263     =0),0,($H263     /$D263     ))</f>
        <v>0.22010345541071799</v>
      </c>
      <c r="J263" s="31">
        <v>694992</v>
      </c>
      <c r="K263" s="36">
        <f t="shared" ref="K263:K299" si="66">IF(($E263     =0),0,($J263     /$E263     ))</f>
        <v>0.13191280899507665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2133849</v>
      </c>
      <c r="O263" s="36">
        <f t="shared" ref="O263:O299" si="69">IF(($E263     =0),0,($N263     /$E263     ))</f>
        <v>0.40501475637321771</v>
      </c>
      <c r="P263" s="31">
        <v>825031</v>
      </c>
      <c r="Q263" s="31">
        <v>2579175</v>
      </c>
      <c r="R263" s="31">
        <v>2502894</v>
      </c>
      <c r="S263" s="31">
        <v>2344649</v>
      </c>
      <c r="T263" s="36">
        <f t="shared" ref="T263:T299" si="70">IF(($R263     =0),0,($S263     /$R263     ))</f>
        <v>0.93677518904116597</v>
      </c>
      <c r="U263" s="36">
        <f t="shared" ref="U263:U299" si="71">IF(($P263     =0),0,(($J263     /$P263     )-1))</f>
        <v>-0.15761710772080084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54681375</v>
      </c>
      <c r="E264" s="31">
        <v>57681375</v>
      </c>
      <c r="F264" s="31">
        <v>18853253</v>
      </c>
      <c r="G264" s="36">
        <f t="shared" si="64"/>
        <v>0.34478381350139786</v>
      </c>
      <c r="H264" s="31">
        <v>16942969</v>
      </c>
      <c r="I264" s="36">
        <f t="shared" si="65"/>
        <v>0.30984899337297206</v>
      </c>
      <c r="J264" s="31">
        <v>12943637</v>
      </c>
      <c r="K264" s="36">
        <f t="shared" si="66"/>
        <v>0.22439889825788653</v>
      </c>
      <c r="L264" s="31">
        <v>0</v>
      </c>
      <c r="M264" s="36">
        <f t="shared" si="67"/>
        <v>0</v>
      </c>
      <c r="N264" s="31">
        <f t="shared" si="68"/>
        <v>48739859</v>
      </c>
      <c r="O264" s="36">
        <f t="shared" si="69"/>
        <v>0.84498434720046112</v>
      </c>
      <c r="P264" s="31">
        <v>25188782</v>
      </c>
      <c r="Q264" s="31">
        <v>48606434</v>
      </c>
      <c r="R264" s="31">
        <v>66902691</v>
      </c>
      <c r="S264" s="31">
        <v>55925298</v>
      </c>
      <c r="T264" s="36">
        <f t="shared" si="70"/>
        <v>0.83592000806066236</v>
      </c>
      <c r="U264" s="36">
        <f t="shared" si="71"/>
        <v>-0.48613485955771896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58723842</v>
      </c>
      <c r="E265" s="31">
        <v>57327871</v>
      </c>
      <c r="F265" s="31">
        <v>13560748</v>
      </c>
      <c r="G265" s="36">
        <f t="shared" si="64"/>
        <v>0.23092405977115735</v>
      </c>
      <c r="H265" s="31">
        <v>13733184</v>
      </c>
      <c r="I265" s="36">
        <f t="shared" si="65"/>
        <v>0.23386044802722547</v>
      </c>
      <c r="J265" s="31">
        <v>13256165</v>
      </c>
      <c r="K265" s="36">
        <f t="shared" si="66"/>
        <v>0.23123421066866412</v>
      </c>
      <c r="L265" s="31">
        <v>0</v>
      </c>
      <c r="M265" s="36">
        <f t="shared" si="67"/>
        <v>0</v>
      </c>
      <c r="N265" s="31">
        <f t="shared" si="68"/>
        <v>40550097</v>
      </c>
      <c r="O265" s="36">
        <f t="shared" si="69"/>
        <v>0.7073365239745254</v>
      </c>
      <c r="P265" s="31">
        <v>7725299</v>
      </c>
      <c r="Q265" s="31">
        <v>55823427</v>
      </c>
      <c r="R265" s="31">
        <v>55823427</v>
      </c>
      <c r="S265" s="31">
        <v>30666116</v>
      </c>
      <c r="T265" s="36">
        <f t="shared" si="70"/>
        <v>0.54934133656824757</v>
      </c>
      <c r="U265" s="36">
        <f t="shared" si="71"/>
        <v>0.71594199784370804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116546667</v>
      </c>
      <c r="E267" s="32">
        <f>SUM(E263:E266)</f>
        <v>120277817</v>
      </c>
      <c r="F267" s="32">
        <f>SUM(F263:F266)</f>
        <v>33161414</v>
      </c>
      <c r="G267" s="37">
        <f t="shared" si="64"/>
        <v>0.28453335349349801</v>
      </c>
      <c r="H267" s="32">
        <f>SUM(H263:H266)</f>
        <v>31367597</v>
      </c>
      <c r="I267" s="37">
        <f t="shared" si="65"/>
        <v>0.26914194809191755</v>
      </c>
      <c r="J267" s="32">
        <f>SUM(J263:J266)</f>
        <v>26894794</v>
      </c>
      <c r="K267" s="37">
        <f t="shared" si="66"/>
        <v>0.22360560468103607</v>
      </c>
      <c r="L267" s="32">
        <f>SUM(L263:L266)</f>
        <v>0</v>
      </c>
      <c r="M267" s="37">
        <f t="shared" si="67"/>
        <v>0</v>
      </c>
      <c r="N267" s="32">
        <f t="shared" si="68"/>
        <v>91423805</v>
      </c>
      <c r="O267" s="37">
        <f t="shared" si="69"/>
        <v>0.76010529023818252</v>
      </c>
      <c r="P267" s="32">
        <f>SUM(P263:P266)</f>
        <v>33739112</v>
      </c>
      <c r="Q267" s="32">
        <f>SUM(Q263:Q266)</f>
        <v>107009036</v>
      </c>
      <c r="R267" s="32">
        <f>SUM(R263:R266)</f>
        <v>125229012</v>
      </c>
      <c r="S267" s="32">
        <f>SUM(S263:S266)</f>
        <v>88936063</v>
      </c>
      <c r="T267" s="37">
        <f t="shared" si="70"/>
        <v>0.71018737255549058</v>
      </c>
      <c r="U267" s="37">
        <f t="shared" si="71"/>
        <v>-0.20286005156270859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5139227</v>
      </c>
      <c r="E268" s="31">
        <v>9407505</v>
      </c>
      <c r="F268" s="31">
        <v>1214439</v>
      </c>
      <c r="G268" s="36">
        <f t="shared" si="64"/>
        <v>0.23630771709441906</v>
      </c>
      <c r="H268" s="31">
        <v>1163513</v>
      </c>
      <c r="I268" s="36">
        <f t="shared" si="65"/>
        <v>0.22639844474665158</v>
      </c>
      <c r="J268" s="31">
        <v>1138967</v>
      </c>
      <c r="K268" s="36">
        <f t="shared" si="66"/>
        <v>0.12107003929309632</v>
      </c>
      <c r="L268" s="31">
        <v>0</v>
      </c>
      <c r="M268" s="36">
        <f t="shared" si="67"/>
        <v>0</v>
      </c>
      <c r="N268" s="31">
        <f t="shared" si="68"/>
        <v>3516919</v>
      </c>
      <c r="O268" s="36">
        <f t="shared" si="69"/>
        <v>0.37384184223128236</v>
      </c>
      <c r="P268" s="31">
        <v>1306458</v>
      </c>
      <c r="Q268" s="31">
        <v>6149792</v>
      </c>
      <c r="R268" s="31">
        <v>7530716</v>
      </c>
      <c r="S268" s="31">
        <v>2619417</v>
      </c>
      <c r="T268" s="36">
        <f t="shared" si="70"/>
        <v>0.34783106944943881</v>
      </c>
      <c r="U268" s="36">
        <f t="shared" si="71"/>
        <v>-0.12820236088722337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38292961</v>
      </c>
      <c r="E269" s="31">
        <v>38511671</v>
      </c>
      <c r="F269" s="31">
        <v>3863465</v>
      </c>
      <c r="G269" s="36">
        <f t="shared" si="64"/>
        <v>0.10089230237379658</v>
      </c>
      <c r="H269" s="31">
        <v>4268358</v>
      </c>
      <c r="I269" s="36">
        <f t="shared" si="65"/>
        <v>0.11146586444438182</v>
      </c>
      <c r="J269" s="31">
        <v>14248537</v>
      </c>
      <c r="K269" s="36">
        <f t="shared" si="66"/>
        <v>0.36997971342245833</v>
      </c>
      <c r="L269" s="31">
        <v>0</v>
      </c>
      <c r="M269" s="36">
        <f t="shared" si="67"/>
        <v>0</v>
      </c>
      <c r="N269" s="31">
        <f t="shared" si="68"/>
        <v>22380360</v>
      </c>
      <c r="O269" s="36">
        <f t="shared" si="69"/>
        <v>0.58113188596776288</v>
      </c>
      <c r="P269" s="31">
        <v>3687037</v>
      </c>
      <c r="Q269" s="31">
        <v>22427989</v>
      </c>
      <c r="R269" s="31">
        <v>37098094</v>
      </c>
      <c r="S269" s="31">
        <v>11195939</v>
      </c>
      <c r="T269" s="36">
        <f t="shared" si="70"/>
        <v>0.30179283604165758</v>
      </c>
      <c r="U269" s="36">
        <f t="shared" si="71"/>
        <v>2.8644952573028153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1935127</v>
      </c>
      <c r="E270" s="31">
        <v>1935127</v>
      </c>
      <c r="F270" s="31">
        <v>696645</v>
      </c>
      <c r="G270" s="36">
        <f t="shared" si="64"/>
        <v>0.35999962793139673</v>
      </c>
      <c r="H270" s="31">
        <v>625660</v>
      </c>
      <c r="I270" s="36">
        <f t="shared" si="65"/>
        <v>0.32331728098465889</v>
      </c>
      <c r="J270" s="31">
        <v>671554</v>
      </c>
      <c r="K270" s="36">
        <f t="shared" si="66"/>
        <v>0.34703355387010776</v>
      </c>
      <c r="L270" s="31">
        <v>0</v>
      </c>
      <c r="M270" s="36">
        <f t="shared" si="67"/>
        <v>0</v>
      </c>
      <c r="N270" s="31">
        <f t="shared" si="68"/>
        <v>1993859</v>
      </c>
      <c r="O270" s="36">
        <f t="shared" si="69"/>
        <v>1.0303504627861635</v>
      </c>
      <c r="P270" s="31">
        <v>776596</v>
      </c>
      <c r="Q270" s="31">
        <v>2460894</v>
      </c>
      <c r="R270" s="31">
        <v>2460894</v>
      </c>
      <c r="S270" s="31">
        <v>1723316</v>
      </c>
      <c r="T270" s="36">
        <f t="shared" si="70"/>
        <v>0.70028046717981351</v>
      </c>
      <c r="U270" s="36">
        <f t="shared" si="71"/>
        <v>-0.13525951717495321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13635137</v>
      </c>
      <c r="E271" s="31">
        <v>13635137</v>
      </c>
      <c r="F271" s="31">
        <v>1814370</v>
      </c>
      <c r="G271" s="36">
        <f t="shared" si="64"/>
        <v>0.13306576970953793</v>
      </c>
      <c r="H271" s="31">
        <v>1663470</v>
      </c>
      <c r="I271" s="36">
        <f t="shared" si="65"/>
        <v>0.12199877419640155</v>
      </c>
      <c r="J271" s="31">
        <v>6454145</v>
      </c>
      <c r="K271" s="36">
        <f t="shared" si="66"/>
        <v>0.47334654576628016</v>
      </c>
      <c r="L271" s="31">
        <v>0</v>
      </c>
      <c r="M271" s="36">
        <f t="shared" si="67"/>
        <v>0</v>
      </c>
      <c r="N271" s="31">
        <f t="shared" si="68"/>
        <v>9931985</v>
      </c>
      <c r="O271" s="36">
        <f t="shared" si="69"/>
        <v>0.72841108967221968</v>
      </c>
      <c r="P271" s="31">
        <v>1522526</v>
      </c>
      <c r="Q271" s="31">
        <v>12922908</v>
      </c>
      <c r="R271" s="31">
        <v>12922908</v>
      </c>
      <c r="S271" s="31">
        <v>4852236</v>
      </c>
      <c r="T271" s="36">
        <f t="shared" si="70"/>
        <v>0.37547555085898621</v>
      </c>
      <c r="U271" s="36">
        <f t="shared" si="71"/>
        <v>3.239103305953396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10960700</v>
      </c>
      <c r="E272" s="31">
        <v>10960700</v>
      </c>
      <c r="F272" s="31">
        <v>1139172</v>
      </c>
      <c r="G272" s="36">
        <f t="shared" si="64"/>
        <v>0.10393241307580721</v>
      </c>
      <c r="H272" s="31">
        <v>1080411</v>
      </c>
      <c r="I272" s="36">
        <f t="shared" si="65"/>
        <v>9.8571350369958122E-2</v>
      </c>
      <c r="J272" s="31">
        <v>7422596</v>
      </c>
      <c r="K272" s="36">
        <f t="shared" si="66"/>
        <v>0.67720090870108662</v>
      </c>
      <c r="L272" s="31">
        <v>0</v>
      </c>
      <c r="M272" s="36">
        <f t="shared" si="67"/>
        <v>0</v>
      </c>
      <c r="N272" s="31">
        <f t="shared" si="68"/>
        <v>9642179</v>
      </c>
      <c r="O272" s="36">
        <f t="shared" si="69"/>
        <v>0.87970467214685188</v>
      </c>
      <c r="P272" s="31">
        <v>3158964</v>
      </c>
      <c r="Q272" s="31">
        <v>11061936</v>
      </c>
      <c r="R272" s="31">
        <v>10487600</v>
      </c>
      <c r="S272" s="31">
        <v>8752186</v>
      </c>
      <c r="T272" s="36">
        <f t="shared" si="70"/>
        <v>0.83452706052862424</v>
      </c>
      <c r="U272" s="36">
        <f t="shared" si="71"/>
        <v>1.3496931272404495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6201999</v>
      </c>
      <c r="E273" s="31">
        <v>7601999</v>
      </c>
      <c r="F273" s="31">
        <v>639757</v>
      </c>
      <c r="G273" s="36">
        <f t="shared" si="64"/>
        <v>0.10315335426529414</v>
      </c>
      <c r="H273" s="31">
        <v>1263671</v>
      </c>
      <c r="I273" s="36">
        <f t="shared" si="65"/>
        <v>0.20375220956984999</v>
      </c>
      <c r="J273" s="31">
        <v>2690751</v>
      </c>
      <c r="K273" s="36">
        <f t="shared" si="66"/>
        <v>0.35395308523455477</v>
      </c>
      <c r="L273" s="31">
        <v>0</v>
      </c>
      <c r="M273" s="36">
        <f t="shared" si="67"/>
        <v>0</v>
      </c>
      <c r="N273" s="31">
        <f t="shared" si="68"/>
        <v>4594179</v>
      </c>
      <c r="O273" s="36">
        <f t="shared" si="69"/>
        <v>0.604338279970834</v>
      </c>
      <c r="P273" s="31">
        <v>555232</v>
      </c>
      <c r="Q273" s="31">
        <v>5367499</v>
      </c>
      <c r="R273" s="31">
        <v>5367499</v>
      </c>
      <c r="S273" s="31">
        <v>1893531</v>
      </c>
      <c r="T273" s="36">
        <f t="shared" si="70"/>
        <v>0.35277715002834653</v>
      </c>
      <c r="U273" s="36">
        <f t="shared" si="71"/>
        <v>3.8461742118609878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76165151</v>
      </c>
      <c r="E275" s="32">
        <f>SUM(E268:E274)</f>
        <v>82052139</v>
      </c>
      <c r="F275" s="32">
        <f>SUM(F268:F274)</f>
        <v>9367848</v>
      </c>
      <c r="G275" s="37">
        <f t="shared" si="64"/>
        <v>0.12299388732256304</v>
      </c>
      <c r="H275" s="32">
        <f>SUM(H268:H274)</f>
        <v>10065083</v>
      </c>
      <c r="I275" s="37">
        <f t="shared" si="65"/>
        <v>0.13214813950805401</v>
      </c>
      <c r="J275" s="32">
        <f>SUM(J268:J274)</f>
        <v>32626550</v>
      </c>
      <c r="K275" s="37">
        <f t="shared" si="66"/>
        <v>0.39763192523232088</v>
      </c>
      <c r="L275" s="32">
        <f>SUM(L268:L274)</f>
        <v>0</v>
      </c>
      <c r="M275" s="37">
        <f t="shared" si="67"/>
        <v>0</v>
      </c>
      <c r="N275" s="32">
        <f t="shared" si="68"/>
        <v>52059481</v>
      </c>
      <c r="O275" s="37">
        <f t="shared" si="69"/>
        <v>0.63446829826093865</v>
      </c>
      <c r="P275" s="32">
        <f>SUM(P268:P274)</f>
        <v>11006813</v>
      </c>
      <c r="Q275" s="32">
        <f>SUM(Q268:Q274)</f>
        <v>60391018</v>
      </c>
      <c r="R275" s="32">
        <f>SUM(R268:R274)</f>
        <v>75867711</v>
      </c>
      <c r="S275" s="32">
        <f>SUM(S268:S274)</f>
        <v>31036625</v>
      </c>
      <c r="T275" s="37">
        <f t="shared" si="70"/>
        <v>0.40908872286920583</v>
      </c>
      <c r="U275" s="37">
        <f t="shared" si="71"/>
        <v>1.9642140735924194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1021871</v>
      </c>
      <c r="Q276" s="31">
        <v>4447306</v>
      </c>
      <c r="R276" s="31">
        <v>4447306</v>
      </c>
      <c r="S276" s="31">
        <v>2691763</v>
      </c>
      <c r="T276" s="36">
        <f t="shared" si="70"/>
        <v>0.60525698029323816</v>
      </c>
      <c r="U276" s="36">
        <f t="shared" si="71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19915028</v>
      </c>
      <c r="E277" s="31">
        <v>20424128</v>
      </c>
      <c r="F277" s="31">
        <v>5276116</v>
      </c>
      <c r="G277" s="36">
        <f t="shared" si="64"/>
        <v>0.26493138749290235</v>
      </c>
      <c r="H277" s="31">
        <v>5192939</v>
      </c>
      <c r="I277" s="36">
        <f t="shared" si="65"/>
        <v>0.26075479281274422</v>
      </c>
      <c r="J277" s="31">
        <v>5217181</v>
      </c>
      <c r="K277" s="36">
        <f t="shared" si="66"/>
        <v>0.25544204384148006</v>
      </c>
      <c r="L277" s="31">
        <v>0</v>
      </c>
      <c r="M277" s="36">
        <f t="shared" si="67"/>
        <v>0</v>
      </c>
      <c r="N277" s="31">
        <f t="shared" si="68"/>
        <v>15686236</v>
      </c>
      <c r="O277" s="36">
        <f t="shared" si="69"/>
        <v>0.7680247597351525</v>
      </c>
      <c r="P277" s="31">
        <v>4955938</v>
      </c>
      <c r="Q277" s="31">
        <v>15884300</v>
      </c>
      <c r="R277" s="31">
        <v>17517000</v>
      </c>
      <c r="S277" s="31">
        <v>14840011</v>
      </c>
      <c r="T277" s="36">
        <f t="shared" si="70"/>
        <v>0.84717765599132266</v>
      </c>
      <c r="U277" s="36">
        <f t="shared" si="71"/>
        <v>5.2713129179582152E-2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77248406</v>
      </c>
      <c r="F278" s="31">
        <v>475</v>
      </c>
      <c r="G278" s="36">
        <f t="shared" si="64"/>
        <v>0</v>
      </c>
      <c r="H278" s="31">
        <v>1755394</v>
      </c>
      <c r="I278" s="36">
        <f t="shared" si="65"/>
        <v>0</v>
      </c>
      <c r="J278" s="31">
        <v>19177033</v>
      </c>
      <c r="K278" s="36">
        <f t="shared" si="66"/>
        <v>0.24825150437408378</v>
      </c>
      <c r="L278" s="31">
        <v>0</v>
      </c>
      <c r="M278" s="36">
        <f t="shared" si="67"/>
        <v>0</v>
      </c>
      <c r="N278" s="31">
        <f t="shared" si="68"/>
        <v>20932902</v>
      </c>
      <c r="O278" s="36">
        <f t="shared" si="69"/>
        <v>0.27098166918809952</v>
      </c>
      <c r="P278" s="31">
        <v>1640591</v>
      </c>
      <c r="Q278" s="31">
        <v>74612869</v>
      </c>
      <c r="R278" s="31">
        <v>74612869</v>
      </c>
      <c r="S278" s="31">
        <v>8162227</v>
      </c>
      <c r="T278" s="36">
        <f t="shared" si="70"/>
        <v>0.10939435930281678</v>
      </c>
      <c r="U278" s="36">
        <f t="shared" si="71"/>
        <v>10.689100452215087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2093773</v>
      </c>
      <c r="E279" s="31">
        <v>2093773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256436</v>
      </c>
      <c r="K279" s="36">
        <f t="shared" si="66"/>
        <v>0.12247555011933003</v>
      </c>
      <c r="L279" s="31">
        <v>0</v>
      </c>
      <c r="M279" s="36">
        <f t="shared" si="67"/>
        <v>0</v>
      </c>
      <c r="N279" s="31">
        <f t="shared" si="68"/>
        <v>256436</v>
      </c>
      <c r="O279" s="36">
        <f t="shared" si="69"/>
        <v>0.12247555011933003</v>
      </c>
      <c r="P279" s="31">
        <v>284446</v>
      </c>
      <c r="Q279" s="31">
        <v>1972321</v>
      </c>
      <c r="R279" s="31">
        <v>1972321</v>
      </c>
      <c r="S279" s="31">
        <v>439861</v>
      </c>
      <c r="T279" s="36">
        <f t="shared" si="70"/>
        <v>0.22301694298240499</v>
      </c>
      <c r="U279" s="36">
        <f t="shared" si="71"/>
        <v>-9.8472117730606157E-2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6029216</v>
      </c>
      <c r="E280" s="31">
        <v>7370950</v>
      </c>
      <c r="F280" s="31">
        <v>1030599</v>
      </c>
      <c r="G280" s="36">
        <f t="shared" si="64"/>
        <v>0.17093416457463126</v>
      </c>
      <c r="H280" s="31">
        <v>361340</v>
      </c>
      <c r="I280" s="36">
        <f t="shared" si="65"/>
        <v>5.9931506849315065E-2</v>
      </c>
      <c r="J280" s="31">
        <v>1902073</v>
      </c>
      <c r="K280" s="36">
        <f t="shared" si="66"/>
        <v>0.25804991215514961</v>
      </c>
      <c r="L280" s="31">
        <v>0</v>
      </c>
      <c r="M280" s="36">
        <f t="shared" si="67"/>
        <v>0</v>
      </c>
      <c r="N280" s="31">
        <f t="shared" si="68"/>
        <v>3294012</v>
      </c>
      <c r="O280" s="36">
        <f t="shared" si="69"/>
        <v>0.44689110630244405</v>
      </c>
      <c r="P280" s="31">
        <v>732130</v>
      </c>
      <c r="Q280" s="31">
        <v>3063945</v>
      </c>
      <c r="R280" s="31">
        <v>3967859</v>
      </c>
      <c r="S280" s="31">
        <v>2227108</v>
      </c>
      <c r="T280" s="36">
        <f t="shared" si="70"/>
        <v>0.56128708202584821</v>
      </c>
      <c r="U280" s="36">
        <f t="shared" si="71"/>
        <v>1.5979989892505428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4605732</v>
      </c>
      <c r="E281" s="31">
        <v>4605732</v>
      </c>
      <c r="F281" s="31">
        <v>943939</v>
      </c>
      <c r="G281" s="36">
        <f t="shared" si="64"/>
        <v>0.20494874647504457</v>
      </c>
      <c r="H281" s="31">
        <v>956657</v>
      </c>
      <c r="I281" s="36">
        <f t="shared" si="65"/>
        <v>0.20771008821181952</v>
      </c>
      <c r="J281" s="31">
        <v>952162</v>
      </c>
      <c r="K281" s="36">
        <f t="shared" si="66"/>
        <v>0.20673413042704178</v>
      </c>
      <c r="L281" s="31">
        <v>0</v>
      </c>
      <c r="M281" s="36">
        <f t="shared" si="67"/>
        <v>0</v>
      </c>
      <c r="N281" s="31">
        <f t="shared" si="68"/>
        <v>2852758</v>
      </c>
      <c r="O281" s="36">
        <f t="shared" si="69"/>
        <v>0.61939296511390585</v>
      </c>
      <c r="P281" s="31">
        <v>910035</v>
      </c>
      <c r="Q281" s="31">
        <v>5063879</v>
      </c>
      <c r="R281" s="31">
        <v>4296195</v>
      </c>
      <c r="S281" s="31">
        <v>2119239</v>
      </c>
      <c r="T281" s="36">
        <f t="shared" si="70"/>
        <v>0.49328277696892248</v>
      </c>
      <c r="U281" s="36">
        <f t="shared" si="71"/>
        <v>4.6291626146247156E-2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19076575</v>
      </c>
      <c r="E282" s="31">
        <v>21983225</v>
      </c>
      <c r="F282" s="31">
        <v>3345290</v>
      </c>
      <c r="G282" s="36">
        <f t="shared" si="64"/>
        <v>0.17536114318214879</v>
      </c>
      <c r="H282" s="31">
        <v>9468693</v>
      </c>
      <c r="I282" s="36">
        <f t="shared" si="65"/>
        <v>0.49635183464537003</v>
      </c>
      <c r="J282" s="31">
        <v>3417153</v>
      </c>
      <c r="K282" s="36">
        <f t="shared" si="66"/>
        <v>0.15544366215603034</v>
      </c>
      <c r="L282" s="31">
        <v>0</v>
      </c>
      <c r="M282" s="36">
        <f t="shared" si="67"/>
        <v>0</v>
      </c>
      <c r="N282" s="31">
        <f t="shared" si="68"/>
        <v>16231136</v>
      </c>
      <c r="O282" s="36">
        <f t="shared" si="69"/>
        <v>0.73834189478568313</v>
      </c>
      <c r="P282" s="31">
        <v>1350857</v>
      </c>
      <c r="Q282" s="31">
        <v>14993956</v>
      </c>
      <c r="R282" s="31">
        <v>14993956</v>
      </c>
      <c r="S282" s="31">
        <v>7182109</v>
      </c>
      <c r="T282" s="36">
        <f t="shared" si="70"/>
        <v>0.47900027184286786</v>
      </c>
      <c r="U282" s="36">
        <f t="shared" si="71"/>
        <v>1.5296186050781095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21707965</v>
      </c>
      <c r="E283" s="31">
        <v>25411734</v>
      </c>
      <c r="F283" s="31">
        <v>3950828</v>
      </c>
      <c r="G283" s="36">
        <f t="shared" si="64"/>
        <v>0.18199900359153887</v>
      </c>
      <c r="H283" s="31">
        <v>4000846</v>
      </c>
      <c r="I283" s="36">
        <f t="shared" si="65"/>
        <v>0.18430313481710514</v>
      </c>
      <c r="J283" s="31">
        <v>4280323</v>
      </c>
      <c r="K283" s="36">
        <f t="shared" si="66"/>
        <v>0.16843884010433921</v>
      </c>
      <c r="L283" s="31">
        <v>0</v>
      </c>
      <c r="M283" s="36">
        <f t="shared" si="67"/>
        <v>0</v>
      </c>
      <c r="N283" s="31">
        <f t="shared" si="68"/>
        <v>12231997</v>
      </c>
      <c r="O283" s="36">
        <f t="shared" si="69"/>
        <v>0.48135231543034412</v>
      </c>
      <c r="P283" s="31">
        <v>3554079</v>
      </c>
      <c r="Q283" s="31">
        <v>20584122</v>
      </c>
      <c r="R283" s="31">
        <v>20584122</v>
      </c>
      <c r="S283" s="31">
        <v>10630291</v>
      </c>
      <c r="T283" s="36">
        <f t="shared" si="70"/>
        <v>0.51643159713103137</v>
      </c>
      <c r="U283" s="36">
        <f t="shared" si="71"/>
        <v>0.20434098397925315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73428289</v>
      </c>
      <c r="E285" s="32">
        <f>SUM(E276:E284)</f>
        <v>159137948</v>
      </c>
      <c r="F285" s="32">
        <f>SUM(F276:F284)</f>
        <v>14547247</v>
      </c>
      <c r="G285" s="37">
        <f t="shared" si="64"/>
        <v>0.19811502076536197</v>
      </c>
      <c r="H285" s="32">
        <f>SUM(H276:H284)</f>
        <v>21735869</v>
      </c>
      <c r="I285" s="37">
        <f t="shared" si="65"/>
        <v>0.29601491871886054</v>
      </c>
      <c r="J285" s="32">
        <f>SUM(J276:J284)</f>
        <v>35202361</v>
      </c>
      <c r="K285" s="37">
        <f t="shared" si="66"/>
        <v>0.22120657858426074</v>
      </c>
      <c r="L285" s="32">
        <f>SUM(L276:L284)</f>
        <v>0</v>
      </c>
      <c r="M285" s="37">
        <f t="shared" si="67"/>
        <v>0</v>
      </c>
      <c r="N285" s="32">
        <f t="shared" si="68"/>
        <v>71485477</v>
      </c>
      <c r="O285" s="37">
        <f t="shared" si="69"/>
        <v>0.44920446630366251</v>
      </c>
      <c r="P285" s="32">
        <f>SUM(P276:P284)</f>
        <v>14449947</v>
      </c>
      <c r="Q285" s="32">
        <f>SUM(Q276:Q284)</f>
        <v>140622698</v>
      </c>
      <c r="R285" s="32">
        <f>SUM(R276:R284)</f>
        <v>142391628</v>
      </c>
      <c r="S285" s="32">
        <f>SUM(S276:S284)</f>
        <v>48292609</v>
      </c>
      <c r="T285" s="37">
        <f t="shared" si="70"/>
        <v>0.33915342972270812</v>
      </c>
      <c r="U285" s="37">
        <f t="shared" si="71"/>
        <v>1.4361584855639955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36398462</v>
      </c>
      <c r="E286" s="31">
        <v>36398462</v>
      </c>
      <c r="F286" s="31">
        <v>4415367</v>
      </c>
      <c r="G286" s="36">
        <f t="shared" si="64"/>
        <v>0.12130641673815779</v>
      </c>
      <c r="H286" s="31">
        <v>4465597</v>
      </c>
      <c r="I286" s="36">
        <f t="shared" si="65"/>
        <v>0.12268642010203618</v>
      </c>
      <c r="J286" s="31">
        <v>4064461</v>
      </c>
      <c r="K286" s="36">
        <f t="shared" si="66"/>
        <v>0.11166573466758019</v>
      </c>
      <c r="L286" s="31">
        <v>0</v>
      </c>
      <c r="M286" s="36">
        <f t="shared" si="67"/>
        <v>0</v>
      </c>
      <c r="N286" s="31">
        <f t="shared" si="68"/>
        <v>12945425</v>
      </c>
      <c r="O286" s="36">
        <f t="shared" si="69"/>
        <v>0.35565857150777413</v>
      </c>
      <c r="P286" s="31">
        <v>3790754</v>
      </c>
      <c r="Q286" s="31">
        <v>34177069</v>
      </c>
      <c r="R286" s="31">
        <v>34177069</v>
      </c>
      <c r="S286" s="31">
        <v>9653561</v>
      </c>
      <c r="T286" s="36">
        <f t="shared" si="70"/>
        <v>0.28245725225881718</v>
      </c>
      <c r="U286" s="36">
        <f t="shared" si="71"/>
        <v>7.2203841241082811E-2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5989142</v>
      </c>
      <c r="E287" s="31">
        <v>5989142</v>
      </c>
      <c r="F287" s="31">
        <v>875370</v>
      </c>
      <c r="G287" s="36">
        <f t="shared" si="64"/>
        <v>0.14615949997512165</v>
      </c>
      <c r="H287" s="31">
        <v>1131440</v>
      </c>
      <c r="I287" s="36">
        <f t="shared" si="65"/>
        <v>0.18891520688606148</v>
      </c>
      <c r="J287" s="31">
        <v>1122591</v>
      </c>
      <c r="K287" s="36">
        <f t="shared" si="66"/>
        <v>0.18743769975732752</v>
      </c>
      <c r="L287" s="31">
        <v>0</v>
      </c>
      <c r="M287" s="36">
        <f t="shared" si="67"/>
        <v>0</v>
      </c>
      <c r="N287" s="31">
        <f t="shared" si="68"/>
        <v>3129401</v>
      </c>
      <c r="O287" s="36">
        <f t="shared" si="69"/>
        <v>0.52251240661851062</v>
      </c>
      <c r="P287" s="31">
        <v>1285380</v>
      </c>
      <c r="Q287" s="31">
        <v>2922743</v>
      </c>
      <c r="R287" s="31">
        <v>5358411</v>
      </c>
      <c r="S287" s="31">
        <v>3493247</v>
      </c>
      <c r="T287" s="36">
        <f t="shared" si="70"/>
        <v>0.65191845119756586</v>
      </c>
      <c r="U287" s="36">
        <f t="shared" si="71"/>
        <v>-0.1266465947813098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27045493</v>
      </c>
      <c r="E288" s="31">
        <v>27045493</v>
      </c>
      <c r="F288" s="31">
        <v>2560583</v>
      </c>
      <c r="G288" s="36">
        <f t="shared" si="64"/>
        <v>9.4676883871186973E-2</v>
      </c>
      <c r="H288" s="31">
        <v>5670103</v>
      </c>
      <c r="I288" s="36">
        <f t="shared" si="65"/>
        <v>0.20965056913549329</v>
      </c>
      <c r="J288" s="31">
        <v>7239335</v>
      </c>
      <c r="K288" s="36">
        <f t="shared" si="66"/>
        <v>0.26767251016648136</v>
      </c>
      <c r="L288" s="31">
        <v>0</v>
      </c>
      <c r="M288" s="36">
        <f t="shared" si="67"/>
        <v>0</v>
      </c>
      <c r="N288" s="31">
        <f t="shared" si="68"/>
        <v>15470021</v>
      </c>
      <c r="O288" s="36">
        <f t="shared" si="69"/>
        <v>0.5719999631731616</v>
      </c>
      <c r="P288" s="31">
        <v>4506547</v>
      </c>
      <c r="Q288" s="31">
        <v>16161811</v>
      </c>
      <c r="R288" s="31">
        <v>20815360</v>
      </c>
      <c r="S288" s="31">
        <v>13644072</v>
      </c>
      <c r="T288" s="36">
        <f t="shared" si="70"/>
        <v>0.65548095252736438</v>
      </c>
      <c r="U288" s="36">
        <f t="shared" si="71"/>
        <v>0.60640397182144112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6890362</v>
      </c>
      <c r="E289" s="31">
        <v>6890362</v>
      </c>
      <c r="F289" s="31">
        <v>862913</v>
      </c>
      <c r="G289" s="36">
        <f t="shared" si="64"/>
        <v>0.12523478447141093</v>
      </c>
      <c r="H289" s="31">
        <v>1313471</v>
      </c>
      <c r="I289" s="36">
        <f t="shared" si="65"/>
        <v>0.19062438228934853</v>
      </c>
      <c r="J289" s="31">
        <v>1265049</v>
      </c>
      <c r="K289" s="36">
        <f t="shared" si="66"/>
        <v>0.18359688504029251</v>
      </c>
      <c r="L289" s="31">
        <v>0</v>
      </c>
      <c r="M289" s="36">
        <f t="shared" si="67"/>
        <v>0</v>
      </c>
      <c r="N289" s="31">
        <f t="shared" si="68"/>
        <v>3441433</v>
      </c>
      <c r="O289" s="36">
        <f t="shared" si="69"/>
        <v>0.49945605180105196</v>
      </c>
      <c r="P289" s="31">
        <v>1119818</v>
      </c>
      <c r="Q289" s="31">
        <v>7225746</v>
      </c>
      <c r="R289" s="31">
        <v>6593648</v>
      </c>
      <c r="S289" s="31">
        <v>3714326</v>
      </c>
      <c r="T289" s="36">
        <f t="shared" si="70"/>
        <v>0.56331881835366404</v>
      </c>
      <c r="U289" s="36">
        <f t="shared" si="71"/>
        <v>0.12969161060100842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56002824</v>
      </c>
      <c r="E290" s="31">
        <v>56002824</v>
      </c>
      <c r="F290" s="31">
        <v>13889256</v>
      </c>
      <c r="G290" s="36">
        <f t="shared" si="64"/>
        <v>0.24800992178537282</v>
      </c>
      <c r="H290" s="31">
        <v>13775193</v>
      </c>
      <c r="I290" s="36">
        <f t="shared" si="65"/>
        <v>0.24597318520937445</v>
      </c>
      <c r="J290" s="31">
        <v>16585032</v>
      </c>
      <c r="K290" s="36">
        <f t="shared" si="66"/>
        <v>0.29614635147684698</v>
      </c>
      <c r="L290" s="31">
        <v>0</v>
      </c>
      <c r="M290" s="36">
        <f t="shared" si="67"/>
        <v>0</v>
      </c>
      <c r="N290" s="31">
        <f t="shared" si="68"/>
        <v>44249481</v>
      </c>
      <c r="O290" s="36">
        <f t="shared" si="69"/>
        <v>0.79012945847159421</v>
      </c>
      <c r="P290" s="31">
        <v>12835362</v>
      </c>
      <c r="Q290" s="31">
        <v>59504000</v>
      </c>
      <c r="R290" s="31">
        <v>53592096</v>
      </c>
      <c r="S290" s="31">
        <v>39771561</v>
      </c>
      <c r="T290" s="36">
        <f t="shared" si="70"/>
        <v>0.74211616951872905</v>
      </c>
      <c r="U290" s="36">
        <f t="shared" si="71"/>
        <v>0.29213589768640724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132326283</v>
      </c>
      <c r="E292" s="32">
        <f>SUM(E286:E291)</f>
        <v>132326283</v>
      </c>
      <c r="F292" s="32">
        <f>SUM(F286:F291)</f>
        <v>22603489</v>
      </c>
      <c r="G292" s="37">
        <f t="shared" si="64"/>
        <v>0.17081632225700771</v>
      </c>
      <c r="H292" s="32">
        <f>SUM(H286:H291)</f>
        <v>26355804</v>
      </c>
      <c r="I292" s="37">
        <f t="shared" si="65"/>
        <v>0.19917285819930422</v>
      </c>
      <c r="J292" s="32">
        <f>SUM(J286:J291)</f>
        <v>30276468</v>
      </c>
      <c r="K292" s="37">
        <f t="shared" si="66"/>
        <v>0.22880162061228607</v>
      </c>
      <c r="L292" s="32">
        <f>SUM(L286:L291)</f>
        <v>0</v>
      </c>
      <c r="M292" s="37">
        <f t="shared" si="67"/>
        <v>0</v>
      </c>
      <c r="N292" s="32">
        <f t="shared" si="68"/>
        <v>79235761</v>
      </c>
      <c r="O292" s="37">
        <f t="shared" si="69"/>
        <v>0.59879080106859794</v>
      </c>
      <c r="P292" s="32">
        <f>SUM(P286:P291)</f>
        <v>23537861</v>
      </c>
      <c r="Q292" s="32">
        <f>SUM(Q286:Q291)</f>
        <v>119991369</v>
      </c>
      <c r="R292" s="32">
        <f>SUM(R286:R291)</f>
        <v>120536584</v>
      </c>
      <c r="S292" s="32">
        <f>SUM(S286:S291)</f>
        <v>70276767</v>
      </c>
      <c r="T292" s="37">
        <f t="shared" si="70"/>
        <v>0.58303267495949607</v>
      </c>
      <c r="U292" s="37">
        <f t="shared" si="71"/>
        <v>0.28628799362864799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118289828</v>
      </c>
      <c r="E293" s="31">
        <v>118289828</v>
      </c>
      <c r="F293" s="31">
        <v>35805678</v>
      </c>
      <c r="G293" s="36">
        <f t="shared" si="64"/>
        <v>0.30269448020500966</v>
      </c>
      <c r="H293" s="31">
        <v>35632965</v>
      </c>
      <c r="I293" s="36">
        <f t="shared" si="65"/>
        <v>0.30123439692549048</v>
      </c>
      <c r="J293" s="31">
        <v>36506234</v>
      </c>
      <c r="K293" s="36">
        <f t="shared" si="66"/>
        <v>0.30861684911740678</v>
      </c>
      <c r="L293" s="31">
        <v>0</v>
      </c>
      <c r="M293" s="36">
        <f t="shared" si="67"/>
        <v>0</v>
      </c>
      <c r="N293" s="31">
        <f t="shared" si="68"/>
        <v>107944877</v>
      </c>
      <c r="O293" s="36">
        <f t="shared" si="69"/>
        <v>0.91254572624790697</v>
      </c>
      <c r="P293" s="31">
        <v>31319090</v>
      </c>
      <c r="Q293" s="31">
        <v>101358309</v>
      </c>
      <c r="R293" s="31">
        <v>116048309</v>
      </c>
      <c r="S293" s="31">
        <v>92500394</v>
      </c>
      <c r="T293" s="36">
        <f t="shared" si="70"/>
        <v>0.79708523801066333</v>
      </c>
      <c r="U293" s="36">
        <f t="shared" si="71"/>
        <v>0.16562243666722121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9441926</v>
      </c>
      <c r="E294" s="31">
        <v>10154126</v>
      </c>
      <c r="F294" s="31">
        <v>706785</v>
      </c>
      <c r="G294" s="36">
        <f t="shared" si="64"/>
        <v>7.48560198417145E-2</v>
      </c>
      <c r="H294" s="31">
        <v>2042428</v>
      </c>
      <c r="I294" s="36">
        <f t="shared" si="65"/>
        <v>0.21631476459357973</v>
      </c>
      <c r="J294" s="31">
        <v>2057983</v>
      </c>
      <c r="K294" s="36">
        <f t="shared" si="66"/>
        <v>0.20267455810573948</v>
      </c>
      <c r="L294" s="31">
        <v>0</v>
      </c>
      <c r="M294" s="36">
        <f t="shared" si="67"/>
        <v>0</v>
      </c>
      <c r="N294" s="31">
        <f t="shared" si="68"/>
        <v>4807196</v>
      </c>
      <c r="O294" s="36">
        <f t="shared" si="69"/>
        <v>0.47342292187431984</v>
      </c>
      <c r="P294" s="31">
        <v>2603473</v>
      </c>
      <c r="Q294" s="31">
        <v>8992310</v>
      </c>
      <c r="R294" s="31">
        <v>6493038</v>
      </c>
      <c r="S294" s="31">
        <v>5884738</v>
      </c>
      <c r="T294" s="36">
        <f t="shared" si="70"/>
        <v>0.90631504081756487</v>
      </c>
      <c r="U294" s="36">
        <f t="shared" si="71"/>
        <v>-0.20952397048096905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20008138</v>
      </c>
      <c r="E295" s="31">
        <v>17699743</v>
      </c>
      <c r="F295" s="31">
        <v>4101949</v>
      </c>
      <c r="G295" s="36">
        <f t="shared" si="64"/>
        <v>0.20501402979127792</v>
      </c>
      <c r="H295" s="31">
        <v>4105236</v>
      </c>
      <c r="I295" s="36">
        <f t="shared" si="65"/>
        <v>0.2051783129444629</v>
      </c>
      <c r="J295" s="31">
        <v>4212535</v>
      </c>
      <c r="K295" s="36">
        <f t="shared" si="66"/>
        <v>0.23799978338668534</v>
      </c>
      <c r="L295" s="31">
        <v>0</v>
      </c>
      <c r="M295" s="36">
        <f t="shared" si="67"/>
        <v>0</v>
      </c>
      <c r="N295" s="31">
        <f t="shared" si="68"/>
        <v>12419720</v>
      </c>
      <c r="O295" s="36">
        <f t="shared" si="69"/>
        <v>0.70168928441503364</v>
      </c>
      <c r="P295" s="31">
        <v>3670418</v>
      </c>
      <c r="Q295" s="31">
        <v>15887493</v>
      </c>
      <c r="R295" s="31">
        <v>19094553</v>
      </c>
      <c r="S295" s="31">
        <v>11152813</v>
      </c>
      <c r="T295" s="36">
        <f t="shared" si="70"/>
        <v>0.58408348181808711</v>
      </c>
      <c r="U295" s="36">
        <f t="shared" si="71"/>
        <v>0.14769898142391402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39827550</v>
      </c>
      <c r="E296" s="31">
        <v>39827550</v>
      </c>
      <c r="F296" s="31">
        <v>10493768</v>
      </c>
      <c r="G296" s="36">
        <f t="shared" si="64"/>
        <v>0.26348012870487891</v>
      </c>
      <c r="H296" s="31">
        <v>10438934</v>
      </c>
      <c r="I296" s="36">
        <f t="shared" si="65"/>
        <v>0.26210334303767113</v>
      </c>
      <c r="J296" s="31">
        <v>10965325</v>
      </c>
      <c r="K296" s="36">
        <f t="shared" si="66"/>
        <v>0.2753200987758474</v>
      </c>
      <c r="L296" s="31">
        <v>0</v>
      </c>
      <c r="M296" s="36">
        <f t="shared" si="67"/>
        <v>0</v>
      </c>
      <c r="N296" s="31">
        <f t="shared" si="68"/>
        <v>31898027</v>
      </c>
      <c r="O296" s="36">
        <f t="shared" si="69"/>
        <v>0.80090357051839745</v>
      </c>
      <c r="P296" s="31">
        <v>9919115</v>
      </c>
      <c r="Q296" s="31">
        <v>29952996</v>
      </c>
      <c r="R296" s="31">
        <v>35211439</v>
      </c>
      <c r="S296" s="31">
        <v>29432186</v>
      </c>
      <c r="T296" s="36">
        <f t="shared" si="70"/>
        <v>0.83587001371912117</v>
      </c>
      <c r="U296" s="36">
        <f t="shared" si="71"/>
        <v>0.10547412748012297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187567442</v>
      </c>
      <c r="E298" s="32">
        <f>SUM(E293:E297)</f>
        <v>185971247</v>
      </c>
      <c r="F298" s="32">
        <f>SUM(F293:F297)</f>
        <v>51108180</v>
      </c>
      <c r="G298" s="37">
        <f t="shared" si="64"/>
        <v>0.27247895186415133</v>
      </c>
      <c r="H298" s="32">
        <f>SUM(H293:H297)</f>
        <v>52219563</v>
      </c>
      <c r="I298" s="37">
        <f t="shared" si="65"/>
        <v>0.27840419660891896</v>
      </c>
      <c r="J298" s="32">
        <f>SUM(J293:J297)</f>
        <v>53742077</v>
      </c>
      <c r="K298" s="37">
        <f t="shared" si="66"/>
        <v>0.2889805702061029</v>
      </c>
      <c r="L298" s="32">
        <f>SUM(L293:L297)</f>
        <v>0</v>
      </c>
      <c r="M298" s="37">
        <f t="shared" si="67"/>
        <v>0</v>
      </c>
      <c r="N298" s="32">
        <f t="shared" si="68"/>
        <v>157069820</v>
      </c>
      <c r="O298" s="37">
        <f t="shared" si="69"/>
        <v>0.84459195996034808</v>
      </c>
      <c r="P298" s="32">
        <f>SUM(P293:P297)</f>
        <v>47512096</v>
      </c>
      <c r="Q298" s="32">
        <f>SUM(Q293:Q297)</f>
        <v>156191108</v>
      </c>
      <c r="R298" s="32">
        <f>SUM(R293:R297)</f>
        <v>176847339</v>
      </c>
      <c r="S298" s="32">
        <f>SUM(S293:S297)</f>
        <v>138970131</v>
      </c>
      <c r="T298" s="37">
        <f t="shared" si="70"/>
        <v>0.78581974592221604</v>
      </c>
      <c r="U298" s="37">
        <f t="shared" si="71"/>
        <v>0.13112410363878713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586033832</v>
      </c>
      <c r="E299" s="32">
        <f>SUM(E263:E266,E268:E274,E276:E284,E286:E291,E293:E297)</f>
        <v>679765434</v>
      </c>
      <c r="F299" s="32">
        <f>SUM(F263:F266,F268:F274,F276:F284,F286:F291,F293:F297)</f>
        <v>130788178</v>
      </c>
      <c r="G299" s="37">
        <f t="shared" si="64"/>
        <v>0.22317513231898189</v>
      </c>
      <c r="H299" s="32">
        <f>SUM(H263:H266,H268:H274,H276:H284,H286:H291,H293:H297)</f>
        <v>141743916</v>
      </c>
      <c r="I299" s="37">
        <f t="shared" si="65"/>
        <v>0.24186985163682495</v>
      </c>
      <c r="J299" s="32">
        <f>SUM(J263:J266,J268:J274,J276:J284,J286:J291,J293:J297)</f>
        <v>178742250</v>
      </c>
      <c r="K299" s="37">
        <f t="shared" si="66"/>
        <v>0.26294695355162762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451274344</v>
      </c>
      <c r="O299" s="37">
        <f t="shared" si="69"/>
        <v>0.66386774235419566</v>
      </c>
      <c r="P299" s="32">
        <f>SUM(P263:P266,P268:P274,P276:P284,P286:P291,P293:P297)</f>
        <v>130245829</v>
      </c>
      <c r="Q299" s="32">
        <f>SUM(Q263:Q266,Q268:Q274,Q276:Q284,Q286:Q291,Q293:Q297)</f>
        <v>584205229</v>
      </c>
      <c r="R299" s="32">
        <f>SUM(R263:R266,R268:R274,R276:R284,R286:R291,R293:R297)</f>
        <v>640872274</v>
      </c>
      <c r="S299" s="32">
        <f>SUM(S263:S266,S268:S274,S276:S284,S286:S291,S293:S297)</f>
        <v>377512195</v>
      </c>
      <c r="T299" s="37">
        <f t="shared" si="70"/>
        <v>0.58905995830301749</v>
      </c>
      <c r="U299" s="37">
        <f t="shared" si="71"/>
        <v>0.37234529022806551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3563343669</v>
      </c>
      <c r="E302" s="31">
        <v>3584536183</v>
      </c>
      <c r="F302" s="31">
        <v>942868597</v>
      </c>
      <c r="G302" s="36">
        <f t="shared" ref="G302:G339" si="72">IF(($D302     =0),0,($F302     /$D302     ))</f>
        <v>0.26460220640592946</v>
      </c>
      <c r="H302" s="31">
        <v>979781528</v>
      </c>
      <c r="I302" s="36">
        <f t="shared" ref="I302:I339" si="73">IF(($D302     =0),0,($H302     /$D302     ))</f>
        <v>0.27496127766844369</v>
      </c>
      <c r="J302" s="31">
        <v>989692088</v>
      </c>
      <c r="K302" s="36">
        <f t="shared" ref="K302:K339" si="74">IF(($E302     =0),0,($J302     /$E302     ))</f>
        <v>0.27610045971741276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2912342213</v>
      </c>
      <c r="O302" s="36">
        <f t="shared" ref="O302:O339" si="77">IF(($E302     =0),0,($N302     /$E302     ))</f>
        <v>0.81247393367433618</v>
      </c>
      <c r="P302" s="31">
        <v>895468719</v>
      </c>
      <c r="Q302" s="31">
        <v>3205882760</v>
      </c>
      <c r="R302" s="31">
        <v>3230774236</v>
      </c>
      <c r="S302" s="31">
        <v>2674730296</v>
      </c>
      <c r="T302" s="36">
        <f t="shared" ref="T302:T339" si="78">IF(($R302     =0),0,($S302     /$R302     ))</f>
        <v>0.82789142806572757</v>
      </c>
      <c r="U302" s="36">
        <f t="shared" ref="U302:U339" si="79">IF(($P302     =0),0,(($J302     /$P302     )-1))</f>
        <v>0.10522240140919981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3563343669</v>
      </c>
      <c r="E303" s="32">
        <f>E302</f>
        <v>3584536183</v>
      </c>
      <c r="F303" s="32">
        <f>F302</f>
        <v>942868597</v>
      </c>
      <c r="G303" s="37">
        <f t="shared" si="72"/>
        <v>0.26460220640592946</v>
      </c>
      <c r="H303" s="32">
        <f>H302</f>
        <v>979781528</v>
      </c>
      <c r="I303" s="37">
        <f t="shared" si="73"/>
        <v>0.27496127766844369</v>
      </c>
      <c r="J303" s="32">
        <f>J302</f>
        <v>989692088</v>
      </c>
      <c r="K303" s="37">
        <f t="shared" si="74"/>
        <v>0.27610045971741276</v>
      </c>
      <c r="L303" s="32">
        <f>L302</f>
        <v>0</v>
      </c>
      <c r="M303" s="37">
        <f t="shared" si="75"/>
        <v>0</v>
      </c>
      <c r="N303" s="32">
        <f t="shared" si="76"/>
        <v>2912342213</v>
      </c>
      <c r="O303" s="37">
        <f t="shared" si="77"/>
        <v>0.81247393367433618</v>
      </c>
      <c r="P303" s="32">
        <f>P302</f>
        <v>895468719</v>
      </c>
      <c r="Q303" s="32">
        <f>Q302</f>
        <v>3205882760</v>
      </c>
      <c r="R303" s="32">
        <f>R302</f>
        <v>3230774236</v>
      </c>
      <c r="S303" s="32">
        <f>S302</f>
        <v>2674730296</v>
      </c>
      <c r="T303" s="37">
        <f t="shared" si="78"/>
        <v>0.82789142806572757</v>
      </c>
      <c r="U303" s="37">
        <f t="shared" si="79"/>
        <v>0.10522240140919981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41229663</v>
      </c>
      <c r="E304" s="31">
        <v>43925171</v>
      </c>
      <c r="F304" s="31">
        <v>9855257</v>
      </c>
      <c r="G304" s="36">
        <f t="shared" si="72"/>
        <v>0.23903316891045168</v>
      </c>
      <c r="H304" s="31">
        <v>9962617</v>
      </c>
      <c r="I304" s="36">
        <f t="shared" si="73"/>
        <v>0.24163711937204047</v>
      </c>
      <c r="J304" s="31">
        <v>9895230</v>
      </c>
      <c r="K304" s="36">
        <f t="shared" si="74"/>
        <v>0.22527470638645891</v>
      </c>
      <c r="L304" s="31">
        <v>0</v>
      </c>
      <c r="M304" s="36">
        <f t="shared" si="75"/>
        <v>0</v>
      </c>
      <c r="N304" s="31">
        <f t="shared" si="76"/>
        <v>29713104</v>
      </c>
      <c r="O304" s="36">
        <f t="shared" si="77"/>
        <v>0.67644822600690613</v>
      </c>
      <c r="P304" s="31">
        <v>8877678</v>
      </c>
      <c r="Q304" s="31">
        <v>34234239</v>
      </c>
      <c r="R304" s="31">
        <v>39357455</v>
      </c>
      <c r="S304" s="31">
        <v>26524388</v>
      </c>
      <c r="T304" s="36">
        <f t="shared" si="78"/>
        <v>0.67393554791589039</v>
      </c>
      <c r="U304" s="36">
        <f t="shared" si="79"/>
        <v>0.1146191605507656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21174000</v>
      </c>
      <c r="E305" s="31">
        <v>26680708</v>
      </c>
      <c r="F305" s="31">
        <v>9453579</v>
      </c>
      <c r="G305" s="36">
        <f t="shared" si="72"/>
        <v>0.44647109662793993</v>
      </c>
      <c r="H305" s="31">
        <v>4943533</v>
      </c>
      <c r="I305" s="36">
        <f t="shared" si="73"/>
        <v>0.2334718522716539</v>
      </c>
      <c r="J305" s="31">
        <v>5978657</v>
      </c>
      <c r="K305" s="36">
        <f t="shared" si="74"/>
        <v>0.22408164730860966</v>
      </c>
      <c r="L305" s="31">
        <v>0</v>
      </c>
      <c r="M305" s="36">
        <f t="shared" si="75"/>
        <v>0</v>
      </c>
      <c r="N305" s="31">
        <f t="shared" si="76"/>
        <v>20375769</v>
      </c>
      <c r="O305" s="36">
        <f t="shared" si="77"/>
        <v>0.76368921694281877</v>
      </c>
      <c r="P305" s="31">
        <v>9390171</v>
      </c>
      <c r="Q305" s="31">
        <v>21537522</v>
      </c>
      <c r="R305" s="31">
        <v>21105087</v>
      </c>
      <c r="S305" s="31">
        <v>17202881</v>
      </c>
      <c r="T305" s="36">
        <f t="shared" si="78"/>
        <v>0.81510590314079256</v>
      </c>
      <c r="U305" s="36">
        <f t="shared" si="79"/>
        <v>-0.36330690889441741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22331000</v>
      </c>
      <c r="E306" s="31">
        <v>27172000</v>
      </c>
      <c r="F306" s="31">
        <v>5662118</v>
      </c>
      <c r="G306" s="36">
        <f t="shared" si="72"/>
        <v>0.25355416237517353</v>
      </c>
      <c r="H306" s="31">
        <v>5548609</v>
      </c>
      <c r="I306" s="36">
        <f t="shared" si="73"/>
        <v>0.24847113877569299</v>
      </c>
      <c r="J306" s="31">
        <v>5575152</v>
      </c>
      <c r="K306" s="36">
        <f t="shared" si="74"/>
        <v>0.20518003827469453</v>
      </c>
      <c r="L306" s="31">
        <v>0</v>
      </c>
      <c r="M306" s="36">
        <f t="shared" si="75"/>
        <v>0</v>
      </c>
      <c r="N306" s="31">
        <f t="shared" si="76"/>
        <v>16785879</v>
      </c>
      <c r="O306" s="36">
        <f t="shared" si="77"/>
        <v>0.61776383777417931</v>
      </c>
      <c r="P306" s="31">
        <v>5230889</v>
      </c>
      <c r="Q306" s="31">
        <v>19232000</v>
      </c>
      <c r="R306" s="31">
        <v>24968000</v>
      </c>
      <c r="S306" s="31">
        <v>15483334</v>
      </c>
      <c r="T306" s="36">
        <f t="shared" si="78"/>
        <v>0.62012712271707782</v>
      </c>
      <c r="U306" s="36">
        <f t="shared" si="79"/>
        <v>6.5813478359032285E-2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141444817</v>
      </c>
      <c r="E307" s="31">
        <v>144064818</v>
      </c>
      <c r="F307" s="31">
        <v>39254149</v>
      </c>
      <c r="G307" s="36">
        <f t="shared" si="72"/>
        <v>0.27752271049988347</v>
      </c>
      <c r="H307" s="31">
        <v>36465621</v>
      </c>
      <c r="I307" s="36">
        <f t="shared" si="73"/>
        <v>0.25780811042372798</v>
      </c>
      <c r="J307" s="31">
        <v>35741054</v>
      </c>
      <c r="K307" s="36">
        <f t="shared" si="74"/>
        <v>0.24809009233607612</v>
      </c>
      <c r="L307" s="31">
        <v>0</v>
      </c>
      <c r="M307" s="36">
        <f t="shared" si="75"/>
        <v>0</v>
      </c>
      <c r="N307" s="31">
        <f t="shared" si="76"/>
        <v>111460824</v>
      </c>
      <c r="O307" s="36">
        <f t="shared" si="77"/>
        <v>0.77368524492912627</v>
      </c>
      <c r="P307" s="31">
        <v>33203987</v>
      </c>
      <c r="Q307" s="31">
        <v>130975872</v>
      </c>
      <c r="R307" s="31">
        <v>134048296</v>
      </c>
      <c r="S307" s="31">
        <v>100485602</v>
      </c>
      <c r="T307" s="36">
        <f t="shared" si="78"/>
        <v>0.74962237490881645</v>
      </c>
      <c r="U307" s="36">
        <f t="shared" si="79"/>
        <v>7.6408504797932819E-2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92809340</v>
      </c>
      <c r="E308" s="31">
        <v>94938000</v>
      </c>
      <c r="F308" s="31">
        <v>30034435</v>
      </c>
      <c r="G308" s="36">
        <f t="shared" si="72"/>
        <v>0.32361435821006806</v>
      </c>
      <c r="H308" s="31">
        <v>27591537</v>
      </c>
      <c r="I308" s="36">
        <f t="shared" si="73"/>
        <v>0.29729267550011668</v>
      </c>
      <c r="J308" s="31">
        <v>25407111</v>
      </c>
      <c r="K308" s="36">
        <f t="shared" si="74"/>
        <v>0.26761792959615749</v>
      </c>
      <c r="L308" s="31">
        <v>0</v>
      </c>
      <c r="M308" s="36">
        <f t="shared" si="75"/>
        <v>0</v>
      </c>
      <c r="N308" s="31">
        <f t="shared" si="76"/>
        <v>83033083</v>
      </c>
      <c r="O308" s="36">
        <f t="shared" si="77"/>
        <v>0.87460324632918329</v>
      </c>
      <c r="P308" s="31">
        <v>24122847</v>
      </c>
      <c r="Q308" s="31">
        <v>86096656</v>
      </c>
      <c r="R308" s="31">
        <v>105036186</v>
      </c>
      <c r="S308" s="31">
        <v>78880000</v>
      </c>
      <c r="T308" s="36">
        <f t="shared" si="78"/>
        <v>0.75097928631947852</v>
      </c>
      <c r="U308" s="36">
        <f t="shared" si="79"/>
        <v>5.3238492123255599E-2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318988820</v>
      </c>
      <c r="E310" s="32">
        <f>SUM(E304:E309)</f>
        <v>336780697</v>
      </c>
      <c r="F310" s="32">
        <f>SUM(F304:F309)</f>
        <v>94259538</v>
      </c>
      <c r="G310" s="37">
        <f t="shared" si="72"/>
        <v>0.29549480135385309</v>
      </c>
      <c r="H310" s="32">
        <f>SUM(H304:H309)</f>
        <v>84511917</v>
      </c>
      <c r="I310" s="37">
        <f t="shared" si="73"/>
        <v>0.26493692474864794</v>
      </c>
      <c r="J310" s="32">
        <f>SUM(J304:J309)</f>
        <v>82597204</v>
      </c>
      <c r="K310" s="37">
        <f t="shared" si="74"/>
        <v>0.24525516080869683</v>
      </c>
      <c r="L310" s="32">
        <f>SUM(L304:L309)</f>
        <v>0</v>
      </c>
      <c r="M310" s="37">
        <f t="shared" si="75"/>
        <v>0</v>
      </c>
      <c r="N310" s="32">
        <f t="shared" si="76"/>
        <v>261368659</v>
      </c>
      <c r="O310" s="37">
        <f t="shared" si="77"/>
        <v>0.77607969022048795</v>
      </c>
      <c r="P310" s="32">
        <f>SUM(P304:P309)</f>
        <v>80825572</v>
      </c>
      <c r="Q310" s="32">
        <f>SUM(Q304:Q309)</f>
        <v>292076289</v>
      </c>
      <c r="R310" s="32">
        <f>SUM(R304:R309)</f>
        <v>324515024</v>
      </c>
      <c r="S310" s="32">
        <f>SUM(S304:S309)</f>
        <v>238576205</v>
      </c>
      <c r="T310" s="37">
        <f t="shared" si="78"/>
        <v>0.73517768779789994</v>
      </c>
      <c r="U310" s="37">
        <f t="shared" si="79"/>
        <v>2.191920151211546E-2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56602105</v>
      </c>
      <c r="E311" s="31">
        <v>56719105</v>
      </c>
      <c r="F311" s="31">
        <v>45799282</v>
      </c>
      <c r="G311" s="36">
        <f t="shared" si="72"/>
        <v>0.80914450089797896</v>
      </c>
      <c r="H311" s="31">
        <v>10301646</v>
      </c>
      <c r="I311" s="36">
        <f t="shared" si="73"/>
        <v>0.18200111108941974</v>
      </c>
      <c r="J311" s="31">
        <v>635845</v>
      </c>
      <c r="K311" s="36">
        <f t="shared" si="74"/>
        <v>1.1210420192631743E-2</v>
      </c>
      <c r="L311" s="31">
        <v>0</v>
      </c>
      <c r="M311" s="36">
        <f t="shared" si="75"/>
        <v>0</v>
      </c>
      <c r="N311" s="31">
        <f t="shared" si="76"/>
        <v>56736773</v>
      </c>
      <c r="O311" s="36">
        <f t="shared" si="77"/>
        <v>1.0003114999787108</v>
      </c>
      <c r="P311" s="31">
        <v>13501489</v>
      </c>
      <c r="Q311" s="31">
        <v>38364210</v>
      </c>
      <c r="R311" s="31">
        <v>53491383</v>
      </c>
      <c r="S311" s="31">
        <v>45010182</v>
      </c>
      <c r="T311" s="36">
        <f t="shared" si="78"/>
        <v>0.84144734115399489</v>
      </c>
      <c r="U311" s="36">
        <f t="shared" si="79"/>
        <v>-0.95290556471215881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301789965</v>
      </c>
      <c r="E312" s="31">
        <v>279450924</v>
      </c>
      <c r="F312" s="31">
        <v>42156359</v>
      </c>
      <c r="G312" s="36">
        <f t="shared" si="72"/>
        <v>0.13968774276507173</v>
      </c>
      <c r="H312" s="31">
        <v>88290887</v>
      </c>
      <c r="I312" s="36">
        <f t="shared" si="73"/>
        <v>0.29255739832171029</v>
      </c>
      <c r="J312" s="31">
        <v>63603851</v>
      </c>
      <c r="K312" s="36">
        <f t="shared" si="74"/>
        <v>0.22760293682192298</v>
      </c>
      <c r="L312" s="31">
        <v>0</v>
      </c>
      <c r="M312" s="36">
        <f t="shared" si="75"/>
        <v>0</v>
      </c>
      <c r="N312" s="31">
        <f t="shared" si="76"/>
        <v>194051097</v>
      </c>
      <c r="O312" s="36">
        <f t="shared" si="77"/>
        <v>0.6944013432569649</v>
      </c>
      <c r="P312" s="31">
        <v>61060721</v>
      </c>
      <c r="Q312" s="31">
        <v>195445179</v>
      </c>
      <c r="R312" s="31">
        <v>198904408</v>
      </c>
      <c r="S312" s="31">
        <v>154265214</v>
      </c>
      <c r="T312" s="36">
        <f t="shared" si="78"/>
        <v>0.77557463683761096</v>
      </c>
      <c r="U312" s="36">
        <f t="shared" si="79"/>
        <v>4.1649197034538732E-2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159519078</v>
      </c>
      <c r="E313" s="31">
        <v>159519078</v>
      </c>
      <c r="F313" s="31">
        <v>47761999</v>
      </c>
      <c r="G313" s="36">
        <f t="shared" si="72"/>
        <v>0.29941245648373166</v>
      </c>
      <c r="H313" s="31">
        <v>39407190</v>
      </c>
      <c r="I313" s="36">
        <f t="shared" si="73"/>
        <v>0.24703747347386248</v>
      </c>
      <c r="J313" s="31">
        <v>39046266</v>
      </c>
      <c r="K313" s="36">
        <f t="shared" si="74"/>
        <v>0.24477489770847347</v>
      </c>
      <c r="L313" s="31">
        <v>0</v>
      </c>
      <c r="M313" s="36">
        <f t="shared" si="75"/>
        <v>0</v>
      </c>
      <c r="N313" s="31">
        <f t="shared" si="76"/>
        <v>126215455</v>
      </c>
      <c r="O313" s="36">
        <f t="shared" si="77"/>
        <v>0.79122482766606761</v>
      </c>
      <c r="P313" s="31">
        <v>40090420</v>
      </c>
      <c r="Q313" s="31">
        <v>160222402</v>
      </c>
      <c r="R313" s="31">
        <v>148162734</v>
      </c>
      <c r="S313" s="31">
        <v>136593932</v>
      </c>
      <c r="T313" s="36">
        <f t="shared" si="78"/>
        <v>0.92191827399729276</v>
      </c>
      <c r="U313" s="36">
        <f t="shared" si="79"/>
        <v>-2.6044975333259113E-2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144856500</v>
      </c>
      <c r="E314" s="31">
        <v>153843050</v>
      </c>
      <c r="F314" s="31">
        <v>33474906</v>
      </c>
      <c r="G314" s="36">
        <f t="shared" si="72"/>
        <v>0.23109012022242703</v>
      </c>
      <c r="H314" s="31">
        <v>73385335</v>
      </c>
      <c r="I314" s="36">
        <f t="shared" si="73"/>
        <v>0.50660712498231009</v>
      </c>
      <c r="J314" s="31">
        <v>26671160</v>
      </c>
      <c r="K314" s="36">
        <f t="shared" si="74"/>
        <v>0.17336603765980979</v>
      </c>
      <c r="L314" s="31">
        <v>0</v>
      </c>
      <c r="M314" s="36">
        <f t="shared" si="75"/>
        <v>0</v>
      </c>
      <c r="N314" s="31">
        <f t="shared" si="76"/>
        <v>133531401</v>
      </c>
      <c r="O314" s="36">
        <f t="shared" si="77"/>
        <v>0.86797161782738963</v>
      </c>
      <c r="P314" s="31">
        <v>24986614</v>
      </c>
      <c r="Q314" s="31">
        <v>136925430</v>
      </c>
      <c r="R314" s="31">
        <v>138005430</v>
      </c>
      <c r="S314" s="31">
        <v>119487232</v>
      </c>
      <c r="T314" s="36">
        <f t="shared" si="78"/>
        <v>0.86581543929104821</v>
      </c>
      <c r="U314" s="36">
        <f t="shared" si="79"/>
        <v>6.7417938260862398E-2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41830466</v>
      </c>
      <c r="E315" s="31">
        <v>41830466</v>
      </c>
      <c r="F315" s="31">
        <v>14803198</v>
      </c>
      <c r="G315" s="36">
        <f t="shared" si="72"/>
        <v>0.35388556273793365</v>
      </c>
      <c r="H315" s="31">
        <v>12908472</v>
      </c>
      <c r="I315" s="36">
        <f t="shared" si="73"/>
        <v>0.30859020313089508</v>
      </c>
      <c r="J315" s="31">
        <v>12161287</v>
      </c>
      <c r="K315" s="36">
        <f t="shared" si="74"/>
        <v>0.29072798280564216</v>
      </c>
      <c r="L315" s="31">
        <v>0</v>
      </c>
      <c r="M315" s="36">
        <f t="shared" si="75"/>
        <v>0</v>
      </c>
      <c r="N315" s="31">
        <f t="shared" si="76"/>
        <v>39872957</v>
      </c>
      <c r="O315" s="36">
        <f t="shared" si="77"/>
        <v>0.95320374867447089</v>
      </c>
      <c r="P315" s="31">
        <v>12145559</v>
      </c>
      <c r="Q315" s="31">
        <v>52280244</v>
      </c>
      <c r="R315" s="31">
        <v>48888528</v>
      </c>
      <c r="S315" s="31">
        <v>38897765</v>
      </c>
      <c r="T315" s="36">
        <f t="shared" si="78"/>
        <v>0.79564197555712868</v>
      </c>
      <c r="U315" s="36">
        <f t="shared" si="79"/>
        <v>1.2949589228457015E-3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704598114</v>
      </c>
      <c r="E317" s="32">
        <f>SUM(E311:E316)</f>
        <v>691362623</v>
      </c>
      <c r="F317" s="32">
        <f>SUM(F311:F316)</f>
        <v>183995744</v>
      </c>
      <c r="G317" s="37">
        <f t="shared" si="72"/>
        <v>0.26113573162360182</v>
      </c>
      <c r="H317" s="32">
        <f>SUM(H311:H316)</f>
        <v>224293530</v>
      </c>
      <c r="I317" s="37">
        <f t="shared" si="73"/>
        <v>0.31832831445813381</v>
      </c>
      <c r="J317" s="32">
        <f>SUM(J311:J316)</f>
        <v>142118409</v>
      </c>
      <c r="K317" s="37">
        <f t="shared" si="74"/>
        <v>0.2055627600799588</v>
      </c>
      <c r="L317" s="32">
        <f>SUM(L311:L316)</f>
        <v>0</v>
      </c>
      <c r="M317" s="37">
        <f t="shared" si="75"/>
        <v>0</v>
      </c>
      <c r="N317" s="32">
        <f t="shared" si="76"/>
        <v>550407683</v>
      </c>
      <c r="O317" s="37">
        <f t="shared" si="77"/>
        <v>0.79612010353067642</v>
      </c>
      <c r="P317" s="32">
        <f>SUM(P311:P316)</f>
        <v>151784803</v>
      </c>
      <c r="Q317" s="32">
        <f>SUM(Q311:Q316)</f>
        <v>583237465</v>
      </c>
      <c r="R317" s="32">
        <f>SUM(R311:R316)</f>
        <v>587452483</v>
      </c>
      <c r="S317" s="32">
        <f>SUM(S311:S316)</f>
        <v>494254325</v>
      </c>
      <c r="T317" s="37">
        <f t="shared" si="78"/>
        <v>0.84135200599705351</v>
      </c>
      <c r="U317" s="37">
        <f t="shared" si="79"/>
        <v>-6.368486046656463E-2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62787493</v>
      </c>
      <c r="E318" s="31">
        <v>71424098</v>
      </c>
      <c r="F318" s="31">
        <v>13886156</v>
      </c>
      <c r="G318" s="36">
        <f t="shared" si="72"/>
        <v>0.2211611793450648</v>
      </c>
      <c r="H318" s="31">
        <v>14299105</v>
      </c>
      <c r="I318" s="36">
        <f t="shared" si="73"/>
        <v>0.22773811019974949</v>
      </c>
      <c r="J318" s="31">
        <v>13374048</v>
      </c>
      <c r="K318" s="36">
        <f t="shared" si="74"/>
        <v>0.18724839899273213</v>
      </c>
      <c r="L318" s="31">
        <v>0</v>
      </c>
      <c r="M318" s="36">
        <f t="shared" si="75"/>
        <v>0</v>
      </c>
      <c r="N318" s="31">
        <f t="shared" si="76"/>
        <v>41559309</v>
      </c>
      <c r="O318" s="36">
        <f t="shared" si="77"/>
        <v>0.58186676715189323</v>
      </c>
      <c r="P318" s="31">
        <v>10958886</v>
      </c>
      <c r="Q318" s="31">
        <v>58024258</v>
      </c>
      <c r="R318" s="31">
        <v>59269860</v>
      </c>
      <c r="S318" s="31">
        <v>48576931</v>
      </c>
      <c r="T318" s="36">
        <f t="shared" si="78"/>
        <v>0.81958909638052124</v>
      </c>
      <c r="U318" s="36">
        <f t="shared" si="79"/>
        <v>0.22038389668438918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135785097</v>
      </c>
      <c r="E319" s="31">
        <v>144189323</v>
      </c>
      <c r="F319" s="31">
        <v>36497262</v>
      </c>
      <c r="G319" s="36">
        <f t="shared" si="72"/>
        <v>0.26878694942494313</v>
      </c>
      <c r="H319" s="31">
        <v>37443373</v>
      </c>
      <c r="I319" s="36">
        <f t="shared" si="73"/>
        <v>0.27575465811244365</v>
      </c>
      <c r="J319" s="31">
        <v>39931754</v>
      </c>
      <c r="K319" s="36">
        <f t="shared" si="74"/>
        <v>0.27693974261880683</v>
      </c>
      <c r="L319" s="31">
        <v>0</v>
      </c>
      <c r="M319" s="36">
        <f t="shared" si="75"/>
        <v>0</v>
      </c>
      <c r="N319" s="31">
        <f t="shared" si="76"/>
        <v>113872389</v>
      </c>
      <c r="O319" s="36">
        <f t="shared" si="77"/>
        <v>0.78974217113149214</v>
      </c>
      <c r="P319" s="31">
        <v>31119809</v>
      </c>
      <c r="Q319" s="31">
        <v>127653460</v>
      </c>
      <c r="R319" s="31">
        <v>121694142</v>
      </c>
      <c r="S319" s="31">
        <v>102538338</v>
      </c>
      <c r="T319" s="36">
        <f t="shared" si="78"/>
        <v>0.84259058254422792</v>
      </c>
      <c r="U319" s="36">
        <f t="shared" si="79"/>
        <v>0.28316192429073062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21605043</v>
      </c>
      <c r="E320" s="31">
        <v>23605043</v>
      </c>
      <c r="F320" s="31">
        <v>5797538</v>
      </c>
      <c r="G320" s="36">
        <f t="shared" si="72"/>
        <v>0.26834188666044312</v>
      </c>
      <c r="H320" s="31">
        <v>5578738</v>
      </c>
      <c r="I320" s="36">
        <f t="shared" si="73"/>
        <v>0.2582146214659235</v>
      </c>
      <c r="J320" s="31">
        <v>6045351</v>
      </c>
      <c r="K320" s="36">
        <f t="shared" si="74"/>
        <v>0.25610421467988853</v>
      </c>
      <c r="L320" s="31">
        <v>0</v>
      </c>
      <c r="M320" s="36">
        <f t="shared" si="75"/>
        <v>0</v>
      </c>
      <c r="N320" s="31">
        <f t="shared" si="76"/>
        <v>17421627</v>
      </c>
      <c r="O320" s="36">
        <f t="shared" si="77"/>
        <v>0.73804682329958049</v>
      </c>
      <c r="P320" s="31">
        <v>5242591</v>
      </c>
      <c r="Q320" s="31">
        <v>20018600</v>
      </c>
      <c r="R320" s="31">
        <v>20230600</v>
      </c>
      <c r="S320" s="31">
        <v>15178961</v>
      </c>
      <c r="T320" s="36">
        <f t="shared" si="78"/>
        <v>0.75029712415845307</v>
      </c>
      <c r="U320" s="36">
        <f t="shared" si="79"/>
        <v>0.15312275933789232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32351714</v>
      </c>
      <c r="E321" s="31">
        <v>37412260</v>
      </c>
      <c r="F321" s="31">
        <v>9073964</v>
      </c>
      <c r="G321" s="36">
        <f t="shared" si="72"/>
        <v>0.28047861699074123</v>
      </c>
      <c r="H321" s="31">
        <v>10660748</v>
      </c>
      <c r="I321" s="36">
        <f t="shared" si="73"/>
        <v>0.32952652833169827</v>
      </c>
      <c r="J321" s="31">
        <v>9201448</v>
      </c>
      <c r="K321" s="36">
        <f t="shared" si="74"/>
        <v>0.24594739799199514</v>
      </c>
      <c r="L321" s="31">
        <v>0</v>
      </c>
      <c r="M321" s="36">
        <f t="shared" si="75"/>
        <v>0</v>
      </c>
      <c r="N321" s="31">
        <f t="shared" si="76"/>
        <v>28936160</v>
      </c>
      <c r="O321" s="36">
        <f t="shared" si="77"/>
        <v>0.77344057803511468</v>
      </c>
      <c r="P321" s="31">
        <v>9100748</v>
      </c>
      <c r="Q321" s="31">
        <v>30024643</v>
      </c>
      <c r="R321" s="31">
        <v>30283814</v>
      </c>
      <c r="S321" s="31">
        <v>23160707</v>
      </c>
      <c r="T321" s="36">
        <f t="shared" si="78"/>
        <v>0.7647883123308048</v>
      </c>
      <c r="U321" s="36">
        <f t="shared" si="79"/>
        <v>1.106502454523528E-2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252529347</v>
      </c>
      <c r="E323" s="32">
        <f>SUM(E318:E322)</f>
        <v>276630724</v>
      </c>
      <c r="F323" s="32">
        <f>SUM(F318:F322)</f>
        <v>65254920</v>
      </c>
      <c r="G323" s="37">
        <f t="shared" si="72"/>
        <v>0.25840529338556439</v>
      </c>
      <c r="H323" s="32">
        <f>SUM(H318:H322)</f>
        <v>67981964</v>
      </c>
      <c r="I323" s="37">
        <f t="shared" si="73"/>
        <v>0.26920421253059351</v>
      </c>
      <c r="J323" s="32">
        <f>SUM(J318:J322)</f>
        <v>68552601</v>
      </c>
      <c r="K323" s="37">
        <f t="shared" si="74"/>
        <v>0.2478126796935253</v>
      </c>
      <c r="L323" s="32">
        <f>SUM(L318:L322)</f>
        <v>0</v>
      </c>
      <c r="M323" s="37">
        <f t="shared" si="75"/>
        <v>0</v>
      </c>
      <c r="N323" s="32">
        <f t="shared" si="76"/>
        <v>201789485</v>
      </c>
      <c r="O323" s="37">
        <f t="shared" si="77"/>
        <v>0.7294543501248979</v>
      </c>
      <c r="P323" s="32">
        <f>SUM(P318:P322)</f>
        <v>56422034</v>
      </c>
      <c r="Q323" s="32">
        <f>SUM(Q318:Q322)</f>
        <v>235720961</v>
      </c>
      <c r="R323" s="32">
        <f>SUM(R318:R322)</f>
        <v>231478416</v>
      </c>
      <c r="S323" s="32">
        <f>SUM(S318:S322)</f>
        <v>189454937</v>
      </c>
      <c r="T323" s="37">
        <f t="shared" si="78"/>
        <v>0.81845616655679898</v>
      </c>
      <c r="U323" s="37">
        <f t="shared" si="79"/>
        <v>0.2149969814983983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18386210</v>
      </c>
      <c r="E324" s="31">
        <v>18386210</v>
      </c>
      <c r="F324" s="31">
        <v>2425601</v>
      </c>
      <c r="G324" s="36">
        <f t="shared" si="72"/>
        <v>0.13192501336599549</v>
      </c>
      <c r="H324" s="31">
        <v>3266607</v>
      </c>
      <c r="I324" s="36">
        <f t="shared" si="73"/>
        <v>0.17766614217938334</v>
      </c>
      <c r="J324" s="31">
        <v>3281194</v>
      </c>
      <c r="K324" s="36">
        <f t="shared" si="74"/>
        <v>0.17845950851208597</v>
      </c>
      <c r="L324" s="31">
        <v>0</v>
      </c>
      <c r="M324" s="36">
        <f t="shared" si="75"/>
        <v>0</v>
      </c>
      <c r="N324" s="31">
        <f t="shared" si="76"/>
        <v>8973402</v>
      </c>
      <c r="O324" s="36">
        <f t="shared" si="77"/>
        <v>0.48805066405746483</v>
      </c>
      <c r="P324" s="31">
        <v>2894899</v>
      </c>
      <c r="Q324" s="31">
        <v>16611600</v>
      </c>
      <c r="R324" s="31">
        <v>16611600</v>
      </c>
      <c r="S324" s="31">
        <v>9006183</v>
      </c>
      <c r="T324" s="36">
        <f t="shared" si="78"/>
        <v>0.54216228418695367</v>
      </c>
      <c r="U324" s="36">
        <f t="shared" si="79"/>
        <v>0.13343988857642364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46156028</v>
      </c>
      <c r="E325" s="31">
        <v>46156028</v>
      </c>
      <c r="F325" s="31">
        <v>15542891</v>
      </c>
      <c r="G325" s="36">
        <f t="shared" si="72"/>
        <v>0.33674671919342802</v>
      </c>
      <c r="H325" s="31">
        <v>13692984</v>
      </c>
      <c r="I325" s="36">
        <f t="shared" si="73"/>
        <v>0.29666729554804844</v>
      </c>
      <c r="J325" s="31">
        <v>9340676</v>
      </c>
      <c r="K325" s="36">
        <f t="shared" si="74"/>
        <v>0.20237174654630161</v>
      </c>
      <c r="L325" s="31">
        <v>0</v>
      </c>
      <c r="M325" s="36">
        <f t="shared" si="75"/>
        <v>0</v>
      </c>
      <c r="N325" s="31">
        <f t="shared" si="76"/>
        <v>38576551</v>
      </c>
      <c r="O325" s="36">
        <f t="shared" si="77"/>
        <v>0.83578576128777804</v>
      </c>
      <c r="P325" s="31">
        <v>8068216</v>
      </c>
      <c r="Q325" s="31">
        <v>43994105</v>
      </c>
      <c r="R325" s="31">
        <v>43693769</v>
      </c>
      <c r="S325" s="31">
        <v>36700829</v>
      </c>
      <c r="T325" s="36">
        <f t="shared" si="78"/>
        <v>0.83995566965166135</v>
      </c>
      <c r="U325" s="36">
        <f t="shared" si="79"/>
        <v>0.1577126839440095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139063282</v>
      </c>
      <c r="E326" s="31">
        <v>135439794</v>
      </c>
      <c r="F326" s="31">
        <v>56776419</v>
      </c>
      <c r="G326" s="36">
        <f t="shared" si="72"/>
        <v>0.40827757107012619</v>
      </c>
      <c r="H326" s="31">
        <v>26230184</v>
      </c>
      <c r="I326" s="36">
        <f t="shared" si="73"/>
        <v>0.18862048718223118</v>
      </c>
      <c r="J326" s="31">
        <v>26371165</v>
      </c>
      <c r="K326" s="36">
        <f t="shared" si="74"/>
        <v>0.19470765733739967</v>
      </c>
      <c r="L326" s="31">
        <v>0</v>
      </c>
      <c r="M326" s="36">
        <f t="shared" si="75"/>
        <v>0</v>
      </c>
      <c r="N326" s="31">
        <f t="shared" si="76"/>
        <v>109377768</v>
      </c>
      <c r="O326" s="36">
        <f t="shared" si="77"/>
        <v>0.80757482546082426</v>
      </c>
      <c r="P326" s="31">
        <v>24443812</v>
      </c>
      <c r="Q326" s="31">
        <v>126354871</v>
      </c>
      <c r="R326" s="31">
        <v>129482266</v>
      </c>
      <c r="S326" s="31">
        <v>72175472</v>
      </c>
      <c r="T326" s="36">
        <f t="shared" si="78"/>
        <v>0.55741588581713575</v>
      </c>
      <c r="U326" s="36">
        <f t="shared" si="79"/>
        <v>7.8848299111447862E-2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255825621</v>
      </c>
      <c r="E327" s="31">
        <v>255825621</v>
      </c>
      <c r="F327" s="31">
        <v>80050909</v>
      </c>
      <c r="G327" s="36">
        <f t="shared" si="72"/>
        <v>0.3129120089187627</v>
      </c>
      <c r="H327" s="31">
        <v>74052358</v>
      </c>
      <c r="I327" s="36">
        <f t="shared" si="73"/>
        <v>0.28946419717671673</v>
      </c>
      <c r="J327" s="31">
        <v>55724045</v>
      </c>
      <c r="K327" s="36">
        <f t="shared" si="74"/>
        <v>0.21782042307638921</v>
      </c>
      <c r="L327" s="31">
        <v>0</v>
      </c>
      <c r="M327" s="36">
        <f t="shared" si="75"/>
        <v>0</v>
      </c>
      <c r="N327" s="31">
        <f t="shared" si="76"/>
        <v>209827312</v>
      </c>
      <c r="O327" s="36">
        <f t="shared" si="77"/>
        <v>0.82019662917186864</v>
      </c>
      <c r="P327" s="31">
        <v>67217253</v>
      </c>
      <c r="Q327" s="31">
        <v>237885485</v>
      </c>
      <c r="R327" s="31">
        <v>241645025</v>
      </c>
      <c r="S327" s="31">
        <v>182960252</v>
      </c>
      <c r="T327" s="36">
        <f t="shared" si="78"/>
        <v>0.75714470844164905</v>
      </c>
      <c r="U327" s="36">
        <f t="shared" si="79"/>
        <v>-0.17098598182820712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61389100</v>
      </c>
      <c r="E328" s="31">
        <v>58929100</v>
      </c>
      <c r="F328" s="31">
        <v>45722993</v>
      </c>
      <c r="G328" s="36">
        <f t="shared" si="72"/>
        <v>0.74480637442151787</v>
      </c>
      <c r="H328" s="31">
        <v>1338654</v>
      </c>
      <c r="I328" s="36">
        <f t="shared" si="73"/>
        <v>2.1806053517644013E-2</v>
      </c>
      <c r="J328" s="31">
        <v>574187</v>
      </c>
      <c r="K328" s="36">
        <f t="shared" si="74"/>
        <v>9.743691995974824E-3</v>
      </c>
      <c r="L328" s="31">
        <v>0</v>
      </c>
      <c r="M328" s="36">
        <f t="shared" si="75"/>
        <v>0</v>
      </c>
      <c r="N328" s="31">
        <f t="shared" si="76"/>
        <v>47635834</v>
      </c>
      <c r="O328" s="36">
        <f t="shared" si="77"/>
        <v>0.80835841714874312</v>
      </c>
      <c r="P328" s="31">
        <v>612226</v>
      </c>
      <c r="Q328" s="31">
        <v>59349800</v>
      </c>
      <c r="R328" s="31">
        <v>59349800</v>
      </c>
      <c r="S328" s="31">
        <v>45532323</v>
      </c>
      <c r="T328" s="36">
        <f t="shared" si="78"/>
        <v>0.76718578664123549</v>
      </c>
      <c r="U328" s="36">
        <f t="shared" si="79"/>
        <v>-6.2132284483181088E-2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104393160</v>
      </c>
      <c r="E329" s="31">
        <v>101766436</v>
      </c>
      <c r="F329" s="31">
        <v>25727086</v>
      </c>
      <c r="G329" s="36">
        <f t="shared" si="72"/>
        <v>0.24644417316230297</v>
      </c>
      <c r="H329" s="31">
        <v>21326268</v>
      </c>
      <c r="I329" s="36">
        <f t="shared" si="73"/>
        <v>0.20428798208618265</v>
      </c>
      <c r="J329" s="31">
        <v>22139649</v>
      </c>
      <c r="K329" s="36">
        <f t="shared" si="74"/>
        <v>0.21755354584688413</v>
      </c>
      <c r="L329" s="31">
        <v>0</v>
      </c>
      <c r="M329" s="36">
        <f t="shared" si="75"/>
        <v>0</v>
      </c>
      <c r="N329" s="31">
        <f t="shared" si="76"/>
        <v>69193003</v>
      </c>
      <c r="O329" s="36">
        <f t="shared" si="77"/>
        <v>0.67991968393194002</v>
      </c>
      <c r="P329" s="31">
        <v>18643052</v>
      </c>
      <c r="Q329" s="31">
        <v>100070521</v>
      </c>
      <c r="R329" s="31">
        <v>92359920</v>
      </c>
      <c r="S329" s="31">
        <v>67124443</v>
      </c>
      <c r="T329" s="36">
        <f t="shared" si="78"/>
        <v>0.72677025922066629</v>
      </c>
      <c r="U329" s="36">
        <f t="shared" si="79"/>
        <v>0.18755496685843065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68903532</v>
      </c>
      <c r="E330" s="31">
        <v>59939081</v>
      </c>
      <c r="F330" s="31">
        <v>25170799</v>
      </c>
      <c r="G330" s="36">
        <f t="shared" si="72"/>
        <v>0.36530491644463159</v>
      </c>
      <c r="H330" s="31">
        <v>16395040</v>
      </c>
      <c r="I330" s="36">
        <f t="shared" si="73"/>
        <v>0.23794193888348134</v>
      </c>
      <c r="J330" s="31">
        <v>15925613</v>
      </c>
      <c r="K330" s="36">
        <f t="shared" si="74"/>
        <v>0.26569664956991917</v>
      </c>
      <c r="L330" s="31">
        <v>0</v>
      </c>
      <c r="M330" s="36">
        <f t="shared" si="75"/>
        <v>0</v>
      </c>
      <c r="N330" s="31">
        <f t="shared" si="76"/>
        <v>57491452</v>
      </c>
      <c r="O330" s="36">
        <f t="shared" si="77"/>
        <v>0.95916472259559671</v>
      </c>
      <c r="P330" s="31">
        <v>13059869</v>
      </c>
      <c r="Q330" s="31">
        <v>56035647</v>
      </c>
      <c r="R330" s="31">
        <v>57707341</v>
      </c>
      <c r="S330" s="31">
        <v>51340513</v>
      </c>
      <c r="T330" s="36">
        <f t="shared" si="78"/>
        <v>0.88967039739363485</v>
      </c>
      <c r="U330" s="36">
        <f t="shared" si="79"/>
        <v>0.21943129751148338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694116933</v>
      </c>
      <c r="E332" s="32">
        <f>SUM(E324:E331)</f>
        <v>676442270</v>
      </c>
      <c r="F332" s="32">
        <f>SUM(F324:F331)</f>
        <v>251416698</v>
      </c>
      <c r="G332" s="37">
        <f t="shared" si="72"/>
        <v>0.36221086973540234</v>
      </c>
      <c r="H332" s="32">
        <f>SUM(H324:H331)</f>
        <v>156302095</v>
      </c>
      <c r="I332" s="37">
        <f t="shared" si="73"/>
        <v>0.22518121597243904</v>
      </c>
      <c r="J332" s="32">
        <f>SUM(J324:J331)</f>
        <v>133356529</v>
      </c>
      <c r="K332" s="37">
        <f t="shared" si="74"/>
        <v>0.19714399131207458</v>
      </c>
      <c r="L332" s="32">
        <f>SUM(L324:L331)</f>
        <v>0</v>
      </c>
      <c r="M332" s="37">
        <f t="shared" si="75"/>
        <v>0</v>
      </c>
      <c r="N332" s="32">
        <f t="shared" si="76"/>
        <v>541075322</v>
      </c>
      <c r="O332" s="37">
        <f t="shared" si="77"/>
        <v>0.79988396053369049</v>
      </c>
      <c r="P332" s="32">
        <f>SUM(P324:P331)</f>
        <v>134939327</v>
      </c>
      <c r="Q332" s="32">
        <f>SUM(Q324:Q331)</f>
        <v>640302029</v>
      </c>
      <c r="R332" s="32">
        <f>SUM(R324:R331)</f>
        <v>640849721</v>
      </c>
      <c r="S332" s="32">
        <f>SUM(S324:S331)</f>
        <v>464840015</v>
      </c>
      <c r="T332" s="37">
        <f t="shared" si="78"/>
        <v>0.72534948485996142</v>
      </c>
      <c r="U332" s="37">
        <f t="shared" si="79"/>
        <v>-1.1729701304942775E-2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4164288</v>
      </c>
      <c r="E333" s="31">
        <v>5428712</v>
      </c>
      <c r="F333" s="31">
        <v>937799</v>
      </c>
      <c r="G333" s="36">
        <f t="shared" si="72"/>
        <v>0.2252003223600289</v>
      </c>
      <c r="H333" s="31">
        <v>1000264</v>
      </c>
      <c r="I333" s="36">
        <f t="shared" si="73"/>
        <v>0.24020048565324972</v>
      </c>
      <c r="J333" s="31">
        <v>922355</v>
      </c>
      <c r="K333" s="36">
        <f t="shared" si="74"/>
        <v>0.16990310040392639</v>
      </c>
      <c r="L333" s="31">
        <v>0</v>
      </c>
      <c r="M333" s="36">
        <f t="shared" si="75"/>
        <v>0</v>
      </c>
      <c r="N333" s="31">
        <f t="shared" si="76"/>
        <v>2860418</v>
      </c>
      <c r="O333" s="36">
        <f t="shared" si="77"/>
        <v>0.52690546118489989</v>
      </c>
      <c r="P333" s="31">
        <v>756405</v>
      </c>
      <c r="Q333" s="31">
        <v>3637512</v>
      </c>
      <c r="R333" s="31">
        <v>4410396</v>
      </c>
      <c r="S333" s="31">
        <v>2234288</v>
      </c>
      <c r="T333" s="36">
        <f t="shared" si="78"/>
        <v>0.50659577960799895</v>
      </c>
      <c r="U333" s="36">
        <f t="shared" si="79"/>
        <v>0.21939305001950005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7672537</v>
      </c>
      <c r="E334" s="31">
        <v>7831450</v>
      </c>
      <c r="F334" s="31">
        <v>1896200</v>
      </c>
      <c r="G334" s="36">
        <f t="shared" si="72"/>
        <v>0.24714119984041785</v>
      </c>
      <c r="H334" s="31">
        <v>1993667</v>
      </c>
      <c r="I334" s="36">
        <f t="shared" si="73"/>
        <v>0.2598445598893821</v>
      </c>
      <c r="J334" s="31">
        <v>1994221</v>
      </c>
      <c r="K334" s="36">
        <f t="shared" si="74"/>
        <v>0.25464262684432643</v>
      </c>
      <c r="L334" s="31">
        <v>0</v>
      </c>
      <c r="M334" s="36">
        <f t="shared" si="75"/>
        <v>0</v>
      </c>
      <c r="N334" s="31">
        <f t="shared" si="76"/>
        <v>5884088</v>
      </c>
      <c r="O334" s="36">
        <f t="shared" si="77"/>
        <v>0.75134081172707479</v>
      </c>
      <c r="P334" s="31">
        <v>1679463</v>
      </c>
      <c r="Q334" s="31">
        <v>7339067</v>
      </c>
      <c r="R334" s="31">
        <v>7028895</v>
      </c>
      <c r="S334" s="31">
        <v>5246356</v>
      </c>
      <c r="T334" s="36">
        <f t="shared" si="78"/>
        <v>0.74639840259386436</v>
      </c>
      <c r="U334" s="36">
        <f t="shared" si="79"/>
        <v>0.18741585852144405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43353036</v>
      </c>
      <c r="E335" s="31">
        <v>40716937</v>
      </c>
      <c r="F335" s="31">
        <v>12564469</v>
      </c>
      <c r="G335" s="36">
        <f t="shared" si="72"/>
        <v>0.2898175112811015</v>
      </c>
      <c r="H335" s="31">
        <v>10915098</v>
      </c>
      <c r="I335" s="36">
        <f t="shared" si="73"/>
        <v>0.25177240182210076</v>
      </c>
      <c r="J335" s="31">
        <v>7920312</v>
      </c>
      <c r="K335" s="36">
        <f t="shared" si="74"/>
        <v>0.19452131185604654</v>
      </c>
      <c r="L335" s="31">
        <v>0</v>
      </c>
      <c r="M335" s="36">
        <f t="shared" si="75"/>
        <v>0</v>
      </c>
      <c r="N335" s="31">
        <f t="shared" si="76"/>
        <v>31399879</v>
      </c>
      <c r="O335" s="36">
        <f t="shared" si="77"/>
        <v>0.77117487987861166</v>
      </c>
      <c r="P335" s="31">
        <v>7535020</v>
      </c>
      <c r="Q335" s="31">
        <v>35245286</v>
      </c>
      <c r="R335" s="31">
        <v>35550375</v>
      </c>
      <c r="S335" s="31">
        <v>26974219</v>
      </c>
      <c r="T335" s="36">
        <f t="shared" si="78"/>
        <v>0.75876046314560674</v>
      </c>
      <c r="U335" s="36">
        <f t="shared" si="79"/>
        <v>5.1133507276689416E-2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55189861</v>
      </c>
      <c r="E337" s="32">
        <f>SUM(E333:E336)</f>
        <v>53977099</v>
      </c>
      <c r="F337" s="32">
        <f>SUM(F333:F336)</f>
        <v>15398468</v>
      </c>
      <c r="G337" s="37">
        <f t="shared" si="72"/>
        <v>0.27900900130913536</v>
      </c>
      <c r="H337" s="32">
        <f>SUM(H333:H336)</f>
        <v>13909029</v>
      </c>
      <c r="I337" s="37">
        <f t="shared" si="73"/>
        <v>0.25202145372317569</v>
      </c>
      <c r="J337" s="32">
        <f>SUM(J333:J336)</f>
        <v>10836888</v>
      </c>
      <c r="K337" s="37">
        <f t="shared" si="74"/>
        <v>0.20076825544107141</v>
      </c>
      <c r="L337" s="32">
        <f>SUM(L333:L336)</f>
        <v>0</v>
      </c>
      <c r="M337" s="37">
        <f t="shared" si="75"/>
        <v>0</v>
      </c>
      <c r="N337" s="32">
        <f t="shared" si="76"/>
        <v>40144385</v>
      </c>
      <c r="O337" s="37">
        <f t="shared" si="77"/>
        <v>0.74372994739861809</v>
      </c>
      <c r="P337" s="32">
        <f>SUM(P333:P336)</f>
        <v>9970888</v>
      </c>
      <c r="Q337" s="32">
        <f>SUM(Q333:Q336)</f>
        <v>46221865</v>
      </c>
      <c r="R337" s="32">
        <f>SUM(R333:R336)</f>
        <v>46989666</v>
      </c>
      <c r="S337" s="32">
        <f>SUM(S333:S336)</f>
        <v>34454863</v>
      </c>
      <c r="T337" s="37">
        <f t="shared" si="78"/>
        <v>0.73324341143433536</v>
      </c>
      <c r="U337" s="37">
        <f t="shared" si="79"/>
        <v>8.685284600529064E-2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5588766744</v>
      </c>
      <c r="E338" s="32">
        <f>SUM(E302,E304:E309,E311:E316,E318:E322,E324:E331,E333:E336)</f>
        <v>5619729596</v>
      </c>
      <c r="F338" s="32">
        <f>SUM(F302,F304:F309,F311:F316,F318:F322,F324:F331,F333:F336)</f>
        <v>1553193965</v>
      </c>
      <c r="G338" s="37">
        <f t="shared" si="72"/>
        <v>0.27791354267334223</v>
      </c>
      <c r="H338" s="32">
        <f>SUM(H302,H304:H309,H311:H316,H318:H322,H324:H331,H333:H336)</f>
        <v>1526780063</v>
      </c>
      <c r="I338" s="37">
        <f t="shared" si="73"/>
        <v>0.27318729389433255</v>
      </c>
      <c r="J338" s="32">
        <f>SUM(J302,J304:J309,J311:J316,J318:J322,J324:J331,J333:J336)</f>
        <v>1427153719</v>
      </c>
      <c r="K338" s="37">
        <f t="shared" si="74"/>
        <v>0.25395416178312508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4507127747</v>
      </c>
      <c r="O338" s="37">
        <f t="shared" si="77"/>
        <v>0.80201861495401383</v>
      </c>
      <c r="P338" s="32">
        <f>SUM(P302,P304:P309,P311:P316,P318:P322,P324:P331,P333:P336)</f>
        <v>1329411343</v>
      </c>
      <c r="Q338" s="32">
        <f>SUM(Q302,Q304:Q309,Q311:Q316,Q318:Q322,Q324:Q331,Q333:Q336)</f>
        <v>5003441369</v>
      </c>
      <c r="R338" s="32">
        <f>SUM(R302,R304:R309,R311:R316,R318:R322,R324:R331,R333:R336)</f>
        <v>5062059546</v>
      </c>
      <c r="S338" s="32">
        <f>SUM(S302,S304:S309,S311:S316,S318:S322,S324:S331,S333:S336)</f>
        <v>4096310641</v>
      </c>
      <c r="T338" s="37">
        <f t="shared" si="78"/>
        <v>0.80921818555786695</v>
      </c>
      <c r="U338" s="37">
        <f t="shared" si="79"/>
        <v>7.3523049517112415E-2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30290874714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30670883772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7669605669</v>
      </c>
      <c r="G339" s="39">
        <f t="shared" si="72"/>
        <v>0.25319855373655553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7375177935</v>
      </c>
      <c r="I339" s="39">
        <f t="shared" si="73"/>
        <v>0.24347853948210021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7919829152</v>
      </c>
      <c r="K339" s="39">
        <f t="shared" si="74"/>
        <v>0.25821978952005792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22964612756</v>
      </c>
      <c r="O339" s="39">
        <f t="shared" si="77"/>
        <v>0.74874310524318199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7077442897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27950271814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28588672781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22473185259</v>
      </c>
      <c r="T339" s="39">
        <f t="shared" si="78"/>
        <v>0.78608704332492318</v>
      </c>
      <c r="U339" s="39">
        <f t="shared" si="79"/>
        <v>0.11902409772279077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750614832</v>
      </c>
      <c r="E8" s="31">
        <v>750614832</v>
      </c>
      <c r="F8" s="31">
        <v>207173138</v>
      </c>
      <c r="G8" s="36">
        <f>IF(($D8       =0),0,($F8       /$D8       ))</f>
        <v>0.27600458872893679</v>
      </c>
      <c r="H8" s="31">
        <v>197551059</v>
      </c>
      <c r="I8" s="36">
        <f>IF(($D8       =0),0,($H8       /$D8       ))</f>
        <v>0.26318565871344252</v>
      </c>
      <c r="J8" s="31">
        <v>187491633</v>
      </c>
      <c r="K8" s="36">
        <f>IF(($E8       =0),0,($J8       /$E8       ))</f>
        <v>0.24978407700848629</v>
      </c>
      <c r="L8" s="31">
        <v>0</v>
      </c>
      <c r="M8" s="36">
        <f>IF(($E8       =0),0,($L8       /$E8       ))</f>
        <v>0</v>
      </c>
      <c r="N8" s="31">
        <f>$F8       +$H8       +$J8</f>
        <v>592215830</v>
      </c>
      <c r="O8" s="36">
        <f>IF(($E8       =0),0,($N8       /$E8       ))</f>
        <v>0.78897432445086568</v>
      </c>
      <c r="P8" s="31">
        <v>166570568</v>
      </c>
      <c r="Q8" s="31">
        <v>605918732</v>
      </c>
      <c r="R8" s="31">
        <v>715164365</v>
      </c>
      <c r="S8" s="31">
        <v>565396227</v>
      </c>
      <c r="T8" s="36">
        <f>IF(($R8       =0),0,($S8       /$R8       ))</f>
        <v>0.79058221392224992</v>
      </c>
      <c r="U8" s="36">
        <f>IF(($P8       =0),0,(($J8       /$P8       )-1))</f>
        <v>0.12559880926863376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503127660</v>
      </c>
      <c r="E9" s="31">
        <v>545787360</v>
      </c>
      <c r="F9" s="31">
        <v>119110430</v>
      </c>
      <c r="G9" s="36">
        <f>IF(($D9       =0),0,($F9       /$D9       ))</f>
        <v>0.23673997569523408</v>
      </c>
      <c r="H9" s="31">
        <v>102084251</v>
      </c>
      <c r="I9" s="36">
        <f>IF(($D9       =0),0,($H9       /$D9       ))</f>
        <v>0.20289930193859745</v>
      </c>
      <c r="J9" s="31">
        <v>84970872</v>
      </c>
      <c r="K9" s="36">
        <f>IF(($E9       =0),0,($J9       /$E9       ))</f>
        <v>0.15568493927745047</v>
      </c>
      <c r="L9" s="31">
        <v>0</v>
      </c>
      <c r="M9" s="36">
        <f>IF(($E9       =0),0,($L9       /$E9       ))</f>
        <v>0</v>
      </c>
      <c r="N9" s="31">
        <f>$F9       +$H9       +$J9</f>
        <v>306165553</v>
      </c>
      <c r="O9" s="36">
        <f>IF(($E9       =0),0,($N9       /$E9       ))</f>
        <v>0.56096123772452333</v>
      </c>
      <c r="P9" s="31">
        <v>109387087</v>
      </c>
      <c r="Q9" s="31">
        <v>441248750</v>
      </c>
      <c r="R9" s="31">
        <v>522484220</v>
      </c>
      <c r="S9" s="31">
        <v>297156137</v>
      </c>
      <c r="T9" s="36">
        <f>IF(($R9       =0),0,($S9       /$R9       ))</f>
        <v>0.56873705582916934</v>
      </c>
      <c r="U9" s="36">
        <f>IF(($P9       =0),0,(($J9       /$P9       )-1))</f>
        <v>-0.22320929891843633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1253742492</v>
      </c>
      <c r="E10" s="32">
        <f>SUM(E8:E9)</f>
        <v>1296402192</v>
      </c>
      <c r="F10" s="32">
        <f>SUM(F8:F9)</f>
        <v>326283568</v>
      </c>
      <c r="G10" s="37">
        <f t="shared" ref="G10:G54" si="0">IF(($D10      =0),0,($F10      /$D10      ))</f>
        <v>0.26024767452804815</v>
      </c>
      <c r="H10" s="32">
        <f>SUM(H8:H9)</f>
        <v>299635310</v>
      </c>
      <c r="I10" s="37">
        <f t="shared" ref="I10:I54" si="1">IF(($D10      =0),0,($H10      /$D10      ))</f>
        <v>0.23899270536967651</v>
      </c>
      <c r="J10" s="32">
        <f>SUM(J8:J9)</f>
        <v>272462505</v>
      </c>
      <c r="K10" s="37">
        <f t="shared" ref="K10:K54" si="2">IF(($E10      =0),0,($J10      /$E10      ))</f>
        <v>0.21016819215621937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898381383</v>
      </c>
      <c r="O10" s="37">
        <f t="shared" ref="O10:O54" si="5">IF(($E10      =0),0,($N10      /$E10      ))</f>
        <v>0.69298045663903041</v>
      </c>
      <c r="P10" s="32">
        <f>SUM(P8:P9)</f>
        <v>275957655</v>
      </c>
      <c r="Q10" s="32">
        <f>SUM(Q8:Q9)</f>
        <v>1047167482</v>
      </c>
      <c r="R10" s="32">
        <f>SUM(R8:R9)</f>
        <v>1237648585</v>
      </c>
      <c r="S10" s="32">
        <f>SUM(S8:S9)</f>
        <v>862552364</v>
      </c>
      <c r="T10" s="37">
        <f t="shared" ref="T10:T54" si="6">IF(($R10      =0),0,($S10      /$R10      ))</f>
        <v>0.69692833204346127</v>
      </c>
      <c r="U10" s="37">
        <f t="shared" ref="U10:U54" si="7">IF(($P10      =0),0,(($J10      /$P10      )-1))</f>
        <v>-1.2665530151718341E-2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48740232</v>
      </c>
      <c r="E11" s="31">
        <v>48740232</v>
      </c>
      <c r="F11" s="31">
        <v>15414619</v>
      </c>
      <c r="G11" s="36">
        <f t="shared" si="0"/>
        <v>0.31626068173003363</v>
      </c>
      <c r="H11" s="31">
        <v>6543996</v>
      </c>
      <c r="I11" s="36">
        <f t="shared" si="1"/>
        <v>0.13426271750204224</v>
      </c>
      <c r="J11" s="31">
        <v>7505022</v>
      </c>
      <c r="K11" s="36">
        <f t="shared" si="2"/>
        <v>0.15398002208934911</v>
      </c>
      <c r="L11" s="31">
        <v>0</v>
      </c>
      <c r="M11" s="36">
        <f t="shared" si="3"/>
        <v>0</v>
      </c>
      <c r="N11" s="31">
        <f t="shared" si="4"/>
        <v>29463637</v>
      </c>
      <c r="O11" s="36">
        <f t="shared" si="5"/>
        <v>0.60450342132142498</v>
      </c>
      <c r="P11" s="31">
        <v>7286714</v>
      </c>
      <c r="Q11" s="31">
        <v>29126134</v>
      </c>
      <c r="R11" s="31">
        <v>48740212</v>
      </c>
      <c r="S11" s="31">
        <v>29190072</v>
      </c>
      <c r="T11" s="36">
        <f t="shared" si="6"/>
        <v>0.59889095271066939</v>
      </c>
      <c r="U11" s="36">
        <f t="shared" si="7"/>
        <v>2.9959732192041511E-2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23269472</v>
      </c>
      <c r="E12" s="31">
        <v>23269472</v>
      </c>
      <c r="F12" s="31">
        <v>5114101</v>
      </c>
      <c r="G12" s="36">
        <f t="shared" si="0"/>
        <v>0.21977726868920791</v>
      </c>
      <c r="H12" s="31">
        <v>2983243</v>
      </c>
      <c r="I12" s="36">
        <f t="shared" si="1"/>
        <v>0.12820415521246034</v>
      </c>
      <c r="J12" s="31">
        <v>973464</v>
      </c>
      <c r="K12" s="36">
        <f t="shared" si="2"/>
        <v>4.1834382834298946E-2</v>
      </c>
      <c r="L12" s="31">
        <v>0</v>
      </c>
      <c r="M12" s="36">
        <f t="shared" si="3"/>
        <v>0</v>
      </c>
      <c r="N12" s="31">
        <f t="shared" si="4"/>
        <v>9070808</v>
      </c>
      <c r="O12" s="36">
        <f t="shared" si="5"/>
        <v>0.38981580673596722</v>
      </c>
      <c r="P12" s="31">
        <v>2786267</v>
      </c>
      <c r="Q12" s="31">
        <v>18562129</v>
      </c>
      <c r="R12" s="31">
        <v>21876649</v>
      </c>
      <c r="S12" s="31">
        <v>9045187</v>
      </c>
      <c r="T12" s="36">
        <f t="shared" si="6"/>
        <v>0.41346309482773164</v>
      </c>
      <c r="U12" s="36">
        <f t="shared" si="7"/>
        <v>-0.65062070505087988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34267488</v>
      </c>
      <c r="E13" s="31">
        <v>34267488</v>
      </c>
      <c r="F13" s="31">
        <v>10215773</v>
      </c>
      <c r="G13" s="36">
        <f t="shared" si="0"/>
        <v>0.29811852564156438</v>
      </c>
      <c r="H13" s="31">
        <v>11972472</v>
      </c>
      <c r="I13" s="36">
        <f t="shared" si="1"/>
        <v>0.34938283191344521</v>
      </c>
      <c r="J13" s="31">
        <v>10708733</v>
      </c>
      <c r="K13" s="36">
        <f t="shared" si="2"/>
        <v>0.31250417305172762</v>
      </c>
      <c r="L13" s="31">
        <v>0</v>
      </c>
      <c r="M13" s="36">
        <f t="shared" si="3"/>
        <v>0</v>
      </c>
      <c r="N13" s="31">
        <f t="shared" si="4"/>
        <v>32896978</v>
      </c>
      <c r="O13" s="36">
        <f t="shared" si="5"/>
        <v>0.96000553060673721</v>
      </c>
      <c r="P13" s="31">
        <v>17342980</v>
      </c>
      <c r="Q13" s="31">
        <v>19016832</v>
      </c>
      <c r="R13" s="31">
        <v>44301106</v>
      </c>
      <c r="S13" s="31">
        <v>33225154</v>
      </c>
      <c r="T13" s="36">
        <f t="shared" si="6"/>
        <v>0.74998475207368409</v>
      </c>
      <c r="U13" s="36">
        <f t="shared" si="7"/>
        <v>-0.38253212539021553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54016976</v>
      </c>
      <c r="E14" s="31">
        <v>54016976</v>
      </c>
      <c r="F14" s="31">
        <v>16560018</v>
      </c>
      <c r="G14" s="36">
        <f t="shared" si="0"/>
        <v>0.30657062327961493</v>
      </c>
      <c r="H14" s="31">
        <v>15150564</v>
      </c>
      <c r="I14" s="36">
        <f t="shared" si="1"/>
        <v>0.28047782608193395</v>
      </c>
      <c r="J14" s="31">
        <v>13796231</v>
      </c>
      <c r="K14" s="36">
        <f t="shared" si="2"/>
        <v>0.25540546734789449</v>
      </c>
      <c r="L14" s="31">
        <v>0</v>
      </c>
      <c r="M14" s="36">
        <f t="shared" si="3"/>
        <v>0</v>
      </c>
      <c r="N14" s="31">
        <f t="shared" si="4"/>
        <v>45506813</v>
      </c>
      <c r="O14" s="36">
        <f t="shared" si="5"/>
        <v>0.84245391670944336</v>
      </c>
      <c r="P14" s="31">
        <v>9323488</v>
      </c>
      <c r="Q14" s="31">
        <v>44493925</v>
      </c>
      <c r="R14" s="31">
        <v>40530833</v>
      </c>
      <c r="S14" s="31">
        <v>29164926</v>
      </c>
      <c r="T14" s="36">
        <f t="shared" si="6"/>
        <v>0.71957381186811531</v>
      </c>
      <c r="U14" s="36">
        <f t="shared" si="7"/>
        <v>0.47972850933041378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31180703</v>
      </c>
      <c r="E15" s="31">
        <v>31569741</v>
      </c>
      <c r="F15" s="31">
        <v>11410807</v>
      </c>
      <c r="G15" s="36">
        <f t="shared" si="0"/>
        <v>0.36595733585609025</v>
      </c>
      <c r="H15" s="31">
        <v>1783975</v>
      </c>
      <c r="I15" s="36">
        <f t="shared" si="1"/>
        <v>5.7214072434479749E-2</v>
      </c>
      <c r="J15" s="31">
        <v>2588163</v>
      </c>
      <c r="K15" s="36">
        <f t="shared" si="2"/>
        <v>8.1982395737741409E-2</v>
      </c>
      <c r="L15" s="31">
        <v>0</v>
      </c>
      <c r="M15" s="36">
        <f t="shared" si="3"/>
        <v>0</v>
      </c>
      <c r="N15" s="31">
        <f t="shared" si="4"/>
        <v>15782945</v>
      </c>
      <c r="O15" s="36">
        <f t="shared" si="5"/>
        <v>0.49993900805204577</v>
      </c>
      <c r="P15" s="31">
        <v>6125939</v>
      </c>
      <c r="Q15" s="31">
        <v>24091899</v>
      </c>
      <c r="R15" s="31">
        <v>24956184</v>
      </c>
      <c r="S15" s="31">
        <v>10881189</v>
      </c>
      <c r="T15" s="36">
        <f t="shared" si="6"/>
        <v>0.43601173160127366</v>
      </c>
      <c r="U15" s="36">
        <f t="shared" si="7"/>
        <v>-0.57750754619006162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81706720</v>
      </c>
      <c r="E16" s="31">
        <v>78515949</v>
      </c>
      <c r="F16" s="31">
        <v>32408072</v>
      </c>
      <c r="G16" s="36">
        <f t="shared" si="0"/>
        <v>0.396639003499345</v>
      </c>
      <c r="H16" s="31">
        <v>14586939</v>
      </c>
      <c r="I16" s="36">
        <f t="shared" si="1"/>
        <v>0.17852802070625282</v>
      </c>
      <c r="J16" s="31">
        <v>9356478</v>
      </c>
      <c r="K16" s="36">
        <f t="shared" si="2"/>
        <v>0.11916659123613216</v>
      </c>
      <c r="L16" s="31">
        <v>0</v>
      </c>
      <c r="M16" s="36">
        <f t="shared" si="3"/>
        <v>0</v>
      </c>
      <c r="N16" s="31">
        <f t="shared" si="4"/>
        <v>56351489</v>
      </c>
      <c r="O16" s="36">
        <f t="shared" si="5"/>
        <v>0.71770754499827805</v>
      </c>
      <c r="P16" s="31">
        <v>28824705</v>
      </c>
      <c r="Q16" s="31">
        <v>74347221</v>
      </c>
      <c r="R16" s="31">
        <v>76719931</v>
      </c>
      <c r="S16" s="31">
        <v>52803934</v>
      </c>
      <c r="T16" s="36">
        <f t="shared" si="6"/>
        <v>0.68826878898001098</v>
      </c>
      <c r="U16" s="36">
        <f t="shared" si="7"/>
        <v>-0.67540073697198288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11683315</v>
      </c>
      <c r="E17" s="31">
        <v>12823416</v>
      </c>
      <c r="F17" s="31">
        <v>1902102</v>
      </c>
      <c r="G17" s="36">
        <f t="shared" si="0"/>
        <v>0.16280499156275424</v>
      </c>
      <c r="H17" s="31">
        <v>3699351</v>
      </c>
      <c r="I17" s="36">
        <f t="shared" si="1"/>
        <v>0.31663538987008394</v>
      </c>
      <c r="J17" s="31">
        <v>2753517</v>
      </c>
      <c r="K17" s="36">
        <f t="shared" si="2"/>
        <v>0.21472570179428008</v>
      </c>
      <c r="L17" s="31">
        <v>0</v>
      </c>
      <c r="M17" s="36">
        <f t="shared" si="3"/>
        <v>0</v>
      </c>
      <c r="N17" s="31">
        <f t="shared" si="4"/>
        <v>8354970</v>
      </c>
      <c r="O17" s="36">
        <f t="shared" si="5"/>
        <v>0.65154012004289652</v>
      </c>
      <c r="P17" s="31">
        <v>1974127</v>
      </c>
      <c r="Q17" s="31">
        <v>9435427</v>
      </c>
      <c r="R17" s="31">
        <v>14098148</v>
      </c>
      <c r="S17" s="31">
        <v>6452154</v>
      </c>
      <c r="T17" s="36">
        <f t="shared" si="6"/>
        <v>0.45765968693192893</v>
      </c>
      <c r="U17" s="36">
        <f t="shared" si="7"/>
        <v>0.39480236073970931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284864906</v>
      </c>
      <c r="E19" s="32">
        <f>SUM(E11:E18)</f>
        <v>283203274</v>
      </c>
      <c r="F19" s="32">
        <f>SUM(F11:F18)</f>
        <v>93025492</v>
      </c>
      <c r="G19" s="37">
        <f t="shared" si="0"/>
        <v>0.32656002912482313</v>
      </c>
      <c r="H19" s="32">
        <f>SUM(H11:H18)</f>
        <v>56720540</v>
      </c>
      <c r="I19" s="37">
        <f t="shared" si="1"/>
        <v>0.19911382134238748</v>
      </c>
      <c r="J19" s="32">
        <f>SUM(J11:J18)</f>
        <v>47681608</v>
      </c>
      <c r="K19" s="37">
        <f t="shared" si="2"/>
        <v>0.16836531346032391</v>
      </c>
      <c r="L19" s="32">
        <f>SUM(L11:L18)</f>
        <v>0</v>
      </c>
      <c r="M19" s="37">
        <f t="shared" si="3"/>
        <v>0</v>
      </c>
      <c r="N19" s="32">
        <f t="shared" si="4"/>
        <v>197427640</v>
      </c>
      <c r="O19" s="37">
        <f t="shared" si="5"/>
        <v>0.69712343791618736</v>
      </c>
      <c r="P19" s="32">
        <f>SUM(P11:P18)</f>
        <v>73664220</v>
      </c>
      <c r="Q19" s="32">
        <f>SUM(Q11:Q18)</f>
        <v>219073567</v>
      </c>
      <c r="R19" s="32">
        <f>SUM(R11:R18)</f>
        <v>271223063</v>
      </c>
      <c r="S19" s="32">
        <f>SUM(S11:S18)</f>
        <v>170762616</v>
      </c>
      <c r="T19" s="37">
        <f t="shared" si="6"/>
        <v>0.62960212199948495</v>
      </c>
      <c r="U19" s="37">
        <f t="shared" si="7"/>
        <v>-0.35271685493988802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318469</v>
      </c>
      <c r="G20" s="36">
        <f t="shared" si="0"/>
        <v>0.636938</v>
      </c>
      <c r="H20" s="31">
        <v>955407</v>
      </c>
      <c r="I20" s="36">
        <f t="shared" si="1"/>
        <v>1.910814</v>
      </c>
      <c r="J20" s="31">
        <v>956156</v>
      </c>
      <c r="K20" s="36">
        <f t="shared" si="2"/>
        <v>1.912312</v>
      </c>
      <c r="L20" s="31">
        <v>0</v>
      </c>
      <c r="M20" s="36">
        <f t="shared" si="3"/>
        <v>0</v>
      </c>
      <c r="N20" s="31">
        <f t="shared" si="4"/>
        <v>2230032</v>
      </c>
      <c r="O20" s="36">
        <f t="shared" si="5"/>
        <v>4.460064</v>
      </c>
      <c r="P20" s="31">
        <v>613058</v>
      </c>
      <c r="Q20" s="31">
        <v>500000</v>
      </c>
      <c r="R20" s="31">
        <v>500000</v>
      </c>
      <c r="S20" s="31">
        <v>1386593</v>
      </c>
      <c r="T20" s="36">
        <f t="shared" si="6"/>
        <v>2.7731859999999999</v>
      </c>
      <c r="U20" s="36">
        <f t="shared" si="7"/>
        <v>0.55965014729438334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10355619</v>
      </c>
      <c r="E22" s="31">
        <v>10355619</v>
      </c>
      <c r="F22" s="31">
        <v>870415</v>
      </c>
      <c r="G22" s="36">
        <f t="shared" si="0"/>
        <v>8.4052435687330715E-2</v>
      </c>
      <c r="H22" s="31">
        <v>1508726</v>
      </c>
      <c r="I22" s="36">
        <f t="shared" si="1"/>
        <v>0.14569153229758647</v>
      </c>
      <c r="J22" s="31">
        <v>1657579</v>
      </c>
      <c r="K22" s="36">
        <f t="shared" si="2"/>
        <v>0.16006566097111144</v>
      </c>
      <c r="L22" s="31">
        <v>0</v>
      </c>
      <c r="M22" s="36">
        <f t="shared" si="3"/>
        <v>0</v>
      </c>
      <c r="N22" s="31">
        <f t="shared" si="4"/>
        <v>4036720</v>
      </c>
      <c r="O22" s="36">
        <f t="shared" si="5"/>
        <v>0.38980962895602861</v>
      </c>
      <c r="P22" s="31">
        <v>1701513</v>
      </c>
      <c r="Q22" s="31">
        <v>9680864</v>
      </c>
      <c r="R22" s="31">
        <v>9680864</v>
      </c>
      <c r="S22" s="31">
        <v>5117337</v>
      </c>
      <c r="T22" s="36">
        <f t="shared" si="6"/>
        <v>0.52860333540477378</v>
      </c>
      <c r="U22" s="36">
        <f t="shared" si="7"/>
        <v>-2.5820549123045211E-2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20247190</v>
      </c>
      <c r="E23" s="31">
        <v>13469360</v>
      </c>
      <c r="F23" s="31">
        <v>2925057</v>
      </c>
      <c r="G23" s="36">
        <f t="shared" si="0"/>
        <v>0.14446730632744592</v>
      </c>
      <c r="H23" s="31">
        <v>2959750</v>
      </c>
      <c r="I23" s="36">
        <f t="shared" si="1"/>
        <v>0.14618077866607662</v>
      </c>
      <c r="J23" s="31">
        <v>2921233</v>
      </c>
      <c r="K23" s="36">
        <f t="shared" si="2"/>
        <v>0.21687986660093725</v>
      </c>
      <c r="L23" s="31">
        <v>0</v>
      </c>
      <c r="M23" s="36">
        <f t="shared" si="3"/>
        <v>0</v>
      </c>
      <c r="N23" s="31">
        <f t="shared" si="4"/>
        <v>8806040</v>
      </c>
      <c r="O23" s="36">
        <f t="shared" si="5"/>
        <v>0.65378310476518553</v>
      </c>
      <c r="P23" s="31">
        <v>2875643</v>
      </c>
      <c r="Q23" s="31">
        <v>17345700</v>
      </c>
      <c r="R23" s="31">
        <v>19101122</v>
      </c>
      <c r="S23" s="31">
        <v>8678379</v>
      </c>
      <c r="T23" s="36">
        <f t="shared" si="6"/>
        <v>0.45433870324476228</v>
      </c>
      <c r="U23" s="36">
        <f t="shared" si="7"/>
        <v>1.5853845557324053E-2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1659718</v>
      </c>
      <c r="E24" s="31">
        <v>1659718</v>
      </c>
      <c r="F24" s="31">
        <v>702289</v>
      </c>
      <c r="G24" s="36">
        <f t="shared" si="0"/>
        <v>0.4231375450528343</v>
      </c>
      <c r="H24" s="31">
        <v>355449</v>
      </c>
      <c r="I24" s="36">
        <f t="shared" si="1"/>
        <v>0.21416228540029089</v>
      </c>
      <c r="J24" s="31">
        <v>447051</v>
      </c>
      <c r="K24" s="36">
        <f t="shared" si="2"/>
        <v>0.26935358898318873</v>
      </c>
      <c r="L24" s="31">
        <v>0</v>
      </c>
      <c r="M24" s="36">
        <f t="shared" si="3"/>
        <v>0</v>
      </c>
      <c r="N24" s="31">
        <f t="shared" si="4"/>
        <v>1504789</v>
      </c>
      <c r="O24" s="36">
        <f t="shared" si="5"/>
        <v>0.90665341943631383</v>
      </c>
      <c r="P24" s="31">
        <v>426168</v>
      </c>
      <c r="Q24" s="31">
        <v>1582191</v>
      </c>
      <c r="R24" s="31">
        <v>1582191</v>
      </c>
      <c r="S24" s="31">
        <v>1437201</v>
      </c>
      <c r="T24" s="36">
        <f t="shared" si="6"/>
        <v>0.90836125347698227</v>
      </c>
      <c r="U24" s="36">
        <f t="shared" si="7"/>
        <v>4.9001802106211745E-2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56415170</v>
      </c>
      <c r="E25" s="31">
        <v>65330772</v>
      </c>
      <c r="F25" s="31">
        <v>15296815</v>
      </c>
      <c r="G25" s="36">
        <f t="shared" si="0"/>
        <v>0.27114719321062047</v>
      </c>
      <c r="H25" s="31">
        <v>15506554</v>
      </c>
      <c r="I25" s="36">
        <f t="shared" si="1"/>
        <v>0.27486496982992342</v>
      </c>
      <c r="J25" s="31">
        <v>15690079</v>
      </c>
      <c r="K25" s="36">
        <f t="shared" si="2"/>
        <v>0.24016368580490677</v>
      </c>
      <c r="L25" s="31">
        <v>0</v>
      </c>
      <c r="M25" s="36">
        <f t="shared" si="3"/>
        <v>0</v>
      </c>
      <c r="N25" s="31">
        <f t="shared" si="4"/>
        <v>46493448</v>
      </c>
      <c r="O25" s="36">
        <f t="shared" si="5"/>
        <v>0.71166230823049204</v>
      </c>
      <c r="P25" s="31">
        <v>10687737</v>
      </c>
      <c r="Q25" s="31">
        <v>44007946</v>
      </c>
      <c r="R25" s="31">
        <v>44007946</v>
      </c>
      <c r="S25" s="31">
        <v>38640794</v>
      </c>
      <c r="T25" s="36">
        <f t="shared" si="6"/>
        <v>0.87804129736025394</v>
      </c>
      <c r="U25" s="36">
        <f t="shared" si="7"/>
        <v>0.46804501270942578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42471</v>
      </c>
      <c r="G26" s="36">
        <f t="shared" si="0"/>
        <v>0</v>
      </c>
      <c r="H26" s="31">
        <v>56436</v>
      </c>
      <c r="I26" s="36">
        <f t="shared" si="1"/>
        <v>0</v>
      </c>
      <c r="J26" s="31">
        <v>81316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180223</v>
      </c>
      <c r="O26" s="36">
        <f t="shared" si="5"/>
        <v>0</v>
      </c>
      <c r="P26" s="31">
        <v>60196</v>
      </c>
      <c r="Q26" s="31">
        <v>0</v>
      </c>
      <c r="R26" s="31">
        <v>0</v>
      </c>
      <c r="S26" s="31">
        <v>170953</v>
      </c>
      <c r="T26" s="36">
        <f t="shared" si="6"/>
        <v>0</v>
      </c>
      <c r="U26" s="36">
        <f t="shared" si="7"/>
        <v>0.35085387733404216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89177697</v>
      </c>
      <c r="E27" s="32">
        <f>SUM(E20:E26)</f>
        <v>91315469</v>
      </c>
      <c r="F27" s="32">
        <f>SUM(F20:F26)</f>
        <v>20155516</v>
      </c>
      <c r="G27" s="37">
        <f t="shared" si="0"/>
        <v>0.22601521095571689</v>
      </c>
      <c r="H27" s="32">
        <f>SUM(H20:H26)</f>
        <v>21342322</v>
      </c>
      <c r="I27" s="37">
        <f t="shared" si="1"/>
        <v>0.23932353848518872</v>
      </c>
      <c r="J27" s="32">
        <f>SUM(J20:J26)</f>
        <v>21753414</v>
      </c>
      <c r="K27" s="37">
        <f t="shared" si="2"/>
        <v>0.23822266082869267</v>
      </c>
      <c r="L27" s="32">
        <f>SUM(L20:L26)</f>
        <v>0</v>
      </c>
      <c r="M27" s="37">
        <f t="shared" si="3"/>
        <v>0</v>
      </c>
      <c r="N27" s="32">
        <f t="shared" si="4"/>
        <v>63251252</v>
      </c>
      <c r="O27" s="37">
        <f t="shared" si="5"/>
        <v>0.69266743841615708</v>
      </c>
      <c r="P27" s="32">
        <f>SUM(P20:P26)</f>
        <v>16364315</v>
      </c>
      <c r="Q27" s="32">
        <f>SUM(Q20:Q26)</f>
        <v>73116701</v>
      </c>
      <c r="R27" s="32">
        <f>SUM(R20:R26)</f>
        <v>74872123</v>
      </c>
      <c r="S27" s="32">
        <f>SUM(S20:S26)</f>
        <v>55431257</v>
      </c>
      <c r="T27" s="37">
        <f t="shared" si="6"/>
        <v>0.74034573588891017</v>
      </c>
      <c r="U27" s="37">
        <f t="shared" si="7"/>
        <v>0.32932017013849957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43243446</v>
      </c>
      <c r="E28" s="31">
        <v>45849245</v>
      </c>
      <c r="F28" s="31">
        <v>10374282</v>
      </c>
      <c r="G28" s="36">
        <f t="shared" si="0"/>
        <v>0.23990414639943358</v>
      </c>
      <c r="H28" s="31">
        <v>8853031</v>
      </c>
      <c r="I28" s="36">
        <f t="shared" si="1"/>
        <v>0.20472538196886531</v>
      </c>
      <c r="J28" s="31">
        <v>9264547</v>
      </c>
      <c r="K28" s="36">
        <f t="shared" si="2"/>
        <v>0.20206542114270365</v>
      </c>
      <c r="L28" s="31">
        <v>0</v>
      </c>
      <c r="M28" s="36">
        <f t="shared" si="3"/>
        <v>0</v>
      </c>
      <c r="N28" s="31">
        <f t="shared" si="4"/>
        <v>28491860</v>
      </c>
      <c r="O28" s="36">
        <f t="shared" si="5"/>
        <v>0.62142484570901879</v>
      </c>
      <c r="P28" s="31">
        <v>8452997</v>
      </c>
      <c r="Q28" s="31">
        <v>41640629</v>
      </c>
      <c r="R28" s="31">
        <v>41637411</v>
      </c>
      <c r="S28" s="31">
        <v>27327936</v>
      </c>
      <c r="T28" s="36">
        <f t="shared" si="6"/>
        <v>0.65633129783213462</v>
      </c>
      <c r="U28" s="36">
        <f t="shared" si="7"/>
        <v>9.6007368747439426E-2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3692557</v>
      </c>
      <c r="E29" s="31">
        <v>3692557</v>
      </c>
      <c r="F29" s="31">
        <v>380061</v>
      </c>
      <c r="G29" s="36">
        <f t="shared" si="0"/>
        <v>0.10292623783464953</v>
      </c>
      <c r="H29" s="31">
        <v>379899</v>
      </c>
      <c r="I29" s="36">
        <f t="shared" si="1"/>
        <v>0.10288236579692608</v>
      </c>
      <c r="J29" s="31">
        <v>379652</v>
      </c>
      <c r="K29" s="36">
        <f t="shared" si="2"/>
        <v>0.1028154744801502</v>
      </c>
      <c r="L29" s="31">
        <v>0</v>
      </c>
      <c r="M29" s="36">
        <f t="shared" si="3"/>
        <v>0</v>
      </c>
      <c r="N29" s="31">
        <f t="shared" si="4"/>
        <v>1139612</v>
      </c>
      <c r="O29" s="36">
        <f t="shared" si="5"/>
        <v>0.30862407811172582</v>
      </c>
      <c r="P29" s="31">
        <v>363647</v>
      </c>
      <c r="Q29" s="31">
        <v>4263056</v>
      </c>
      <c r="R29" s="31">
        <v>4263056</v>
      </c>
      <c r="S29" s="31">
        <v>1090475</v>
      </c>
      <c r="T29" s="36">
        <f t="shared" si="6"/>
        <v>0.2557965459520119</v>
      </c>
      <c r="U29" s="36">
        <f t="shared" si="7"/>
        <v>4.4012462635467875E-2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6000000</v>
      </c>
      <c r="E30" s="31">
        <v>11000000</v>
      </c>
      <c r="F30" s="31">
        <v>4136098</v>
      </c>
      <c r="G30" s="36">
        <f t="shared" si="0"/>
        <v>0.68934966666666664</v>
      </c>
      <c r="H30" s="31">
        <v>4158714</v>
      </c>
      <c r="I30" s="36">
        <f t="shared" si="1"/>
        <v>0.69311900000000004</v>
      </c>
      <c r="J30" s="31">
        <v>4180908</v>
      </c>
      <c r="K30" s="36">
        <f t="shared" si="2"/>
        <v>0.38008254545454545</v>
      </c>
      <c r="L30" s="31">
        <v>0</v>
      </c>
      <c r="M30" s="36">
        <f t="shared" si="3"/>
        <v>0</v>
      </c>
      <c r="N30" s="31">
        <f t="shared" si="4"/>
        <v>12475720</v>
      </c>
      <c r="O30" s="36">
        <f t="shared" si="5"/>
        <v>1.1341563636363636</v>
      </c>
      <c r="P30" s="31">
        <v>6690046</v>
      </c>
      <c r="Q30" s="31">
        <v>5314750</v>
      </c>
      <c r="R30" s="31">
        <v>5314750</v>
      </c>
      <c r="S30" s="31">
        <v>8388057</v>
      </c>
      <c r="T30" s="36">
        <f t="shared" si="6"/>
        <v>1.5782599369678725</v>
      </c>
      <c r="U30" s="36">
        <f t="shared" si="7"/>
        <v>-0.3750554181540755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46000942</v>
      </c>
      <c r="E31" s="31">
        <v>46122913</v>
      </c>
      <c r="F31" s="31">
        <v>413913</v>
      </c>
      <c r="G31" s="36">
        <f t="shared" si="0"/>
        <v>8.9979244338083339E-3</v>
      </c>
      <c r="H31" s="31">
        <v>794970</v>
      </c>
      <c r="I31" s="36">
        <f t="shared" si="1"/>
        <v>1.7281602624572342E-2</v>
      </c>
      <c r="J31" s="31">
        <v>795974</v>
      </c>
      <c r="K31" s="36">
        <f t="shared" si="2"/>
        <v>1.7257669739983682E-2</v>
      </c>
      <c r="L31" s="31">
        <v>0</v>
      </c>
      <c r="M31" s="36">
        <f t="shared" si="3"/>
        <v>0</v>
      </c>
      <c r="N31" s="31">
        <f t="shared" si="4"/>
        <v>2004857</v>
      </c>
      <c r="O31" s="36">
        <f t="shared" si="5"/>
        <v>4.3467701183574417E-2</v>
      </c>
      <c r="P31" s="31">
        <v>829350</v>
      </c>
      <c r="Q31" s="31">
        <v>44296396</v>
      </c>
      <c r="R31" s="31">
        <v>44286396</v>
      </c>
      <c r="S31" s="31">
        <v>5235698</v>
      </c>
      <c r="T31" s="36">
        <f t="shared" si="6"/>
        <v>0.11822361882868049</v>
      </c>
      <c r="U31" s="36">
        <f t="shared" si="7"/>
        <v>-4.0243564237053109E-2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5966838</v>
      </c>
      <c r="E32" s="31">
        <v>14294683</v>
      </c>
      <c r="F32" s="31">
        <v>9881287</v>
      </c>
      <c r="G32" s="36">
        <f t="shared" si="0"/>
        <v>1.6560340669547253</v>
      </c>
      <c r="H32" s="31">
        <v>4098210</v>
      </c>
      <c r="I32" s="36">
        <f t="shared" si="1"/>
        <v>0.68683111557578735</v>
      </c>
      <c r="J32" s="31">
        <v>3045324</v>
      </c>
      <c r="K32" s="36">
        <f t="shared" si="2"/>
        <v>0.21303893202808344</v>
      </c>
      <c r="L32" s="31">
        <v>0</v>
      </c>
      <c r="M32" s="36">
        <f t="shared" si="3"/>
        <v>0</v>
      </c>
      <c r="N32" s="31">
        <f t="shared" si="4"/>
        <v>17024821</v>
      </c>
      <c r="O32" s="36">
        <f t="shared" si="5"/>
        <v>1.190989754722088</v>
      </c>
      <c r="P32" s="31">
        <v>2189370</v>
      </c>
      <c r="Q32" s="31">
        <v>7260064</v>
      </c>
      <c r="R32" s="31">
        <v>7260064</v>
      </c>
      <c r="S32" s="31">
        <v>6431927</v>
      </c>
      <c r="T32" s="36">
        <f t="shared" si="6"/>
        <v>0.88593254825301815</v>
      </c>
      <c r="U32" s="36">
        <f t="shared" si="7"/>
        <v>0.3909590430123735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116751294</v>
      </c>
      <c r="E33" s="31">
        <v>153905813</v>
      </c>
      <c r="F33" s="31">
        <v>36647993</v>
      </c>
      <c r="G33" s="36">
        <f t="shared" si="0"/>
        <v>0.31389795988042751</v>
      </c>
      <c r="H33" s="31">
        <v>37090667</v>
      </c>
      <c r="I33" s="36">
        <f t="shared" si="1"/>
        <v>0.31768955811316318</v>
      </c>
      <c r="J33" s="31">
        <v>47211779</v>
      </c>
      <c r="K33" s="36">
        <f t="shared" si="2"/>
        <v>0.3067576076544945</v>
      </c>
      <c r="L33" s="31">
        <v>0</v>
      </c>
      <c r="M33" s="36">
        <f t="shared" si="3"/>
        <v>0</v>
      </c>
      <c r="N33" s="31">
        <f t="shared" si="4"/>
        <v>120950439</v>
      </c>
      <c r="O33" s="36">
        <f t="shared" si="5"/>
        <v>0.78587310409126654</v>
      </c>
      <c r="P33" s="31">
        <v>62999779</v>
      </c>
      <c r="Q33" s="31">
        <v>114437137</v>
      </c>
      <c r="R33" s="31">
        <v>147932140</v>
      </c>
      <c r="S33" s="31">
        <v>209997495</v>
      </c>
      <c r="T33" s="36">
        <f t="shared" si="6"/>
        <v>1.4195528774206876</v>
      </c>
      <c r="U33" s="36">
        <f t="shared" si="7"/>
        <v>-0.25060405370628369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221655077</v>
      </c>
      <c r="E35" s="32">
        <f>SUM(E28:E34)</f>
        <v>274865211</v>
      </c>
      <c r="F35" s="32">
        <f>SUM(F28:F34)</f>
        <v>61833634</v>
      </c>
      <c r="G35" s="37">
        <f t="shared" si="0"/>
        <v>0.27896331018846909</v>
      </c>
      <c r="H35" s="32">
        <f>SUM(H28:H34)</f>
        <v>55375491</v>
      </c>
      <c r="I35" s="37">
        <f t="shared" si="1"/>
        <v>0.24982730713630349</v>
      </c>
      <c r="J35" s="32">
        <f>SUM(J28:J34)</f>
        <v>64878184</v>
      </c>
      <c r="K35" s="37">
        <f t="shared" si="2"/>
        <v>0.23603636038174361</v>
      </c>
      <c r="L35" s="32">
        <f>SUM(L28:L34)</f>
        <v>0</v>
      </c>
      <c r="M35" s="37">
        <f t="shared" si="3"/>
        <v>0</v>
      </c>
      <c r="N35" s="32">
        <f t="shared" si="4"/>
        <v>182087309</v>
      </c>
      <c r="O35" s="37">
        <f t="shared" si="5"/>
        <v>0.6624603686204581</v>
      </c>
      <c r="P35" s="32">
        <f>SUM(P28:P34)</f>
        <v>81525189</v>
      </c>
      <c r="Q35" s="32">
        <f>SUM(Q28:Q34)</f>
        <v>217212032</v>
      </c>
      <c r="R35" s="32">
        <f>SUM(R28:R34)</f>
        <v>250693817</v>
      </c>
      <c r="S35" s="32">
        <f>SUM(S28:S34)</f>
        <v>258471588</v>
      </c>
      <c r="T35" s="37">
        <f t="shared" si="6"/>
        <v>1.0310249813620254</v>
      </c>
      <c r="U35" s="37">
        <f t="shared" si="7"/>
        <v>-0.20419462014372025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7682542</v>
      </c>
      <c r="E36" s="31">
        <v>7682542</v>
      </c>
      <c r="F36" s="31">
        <v>1836761</v>
      </c>
      <c r="G36" s="36">
        <f t="shared" si="0"/>
        <v>0.23908245473959011</v>
      </c>
      <c r="H36" s="31">
        <v>1836931</v>
      </c>
      <c r="I36" s="36">
        <f t="shared" si="1"/>
        <v>0.23910458283208866</v>
      </c>
      <c r="J36" s="31">
        <v>1841381</v>
      </c>
      <c r="K36" s="36">
        <f t="shared" si="2"/>
        <v>0.2396838181945507</v>
      </c>
      <c r="L36" s="31">
        <v>0</v>
      </c>
      <c r="M36" s="36">
        <f t="shared" si="3"/>
        <v>0</v>
      </c>
      <c r="N36" s="31">
        <f t="shared" si="4"/>
        <v>5515073</v>
      </c>
      <c r="O36" s="36">
        <f t="shared" si="5"/>
        <v>0.71787085576622944</v>
      </c>
      <c r="P36" s="31">
        <v>1757161</v>
      </c>
      <c r="Q36" s="31">
        <v>3956544</v>
      </c>
      <c r="R36" s="31">
        <v>7023849</v>
      </c>
      <c r="S36" s="31">
        <v>5272213</v>
      </c>
      <c r="T36" s="36">
        <f t="shared" si="6"/>
        <v>0.75061593721619013</v>
      </c>
      <c r="U36" s="36">
        <f t="shared" si="7"/>
        <v>4.792958641809153E-2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53875164</v>
      </c>
      <c r="E37" s="31">
        <v>52115829</v>
      </c>
      <c r="F37" s="31">
        <v>2537788</v>
      </c>
      <c r="G37" s="36">
        <f t="shared" si="0"/>
        <v>4.710497029763102E-2</v>
      </c>
      <c r="H37" s="31">
        <v>3613586</v>
      </c>
      <c r="I37" s="36">
        <f t="shared" si="1"/>
        <v>6.7073317864981344E-2</v>
      </c>
      <c r="J37" s="31">
        <v>8085829</v>
      </c>
      <c r="K37" s="36">
        <f t="shared" si="2"/>
        <v>0.15515111541255536</v>
      </c>
      <c r="L37" s="31">
        <v>0</v>
      </c>
      <c r="M37" s="36">
        <f t="shared" si="3"/>
        <v>0</v>
      </c>
      <c r="N37" s="31">
        <f t="shared" si="4"/>
        <v>14237203</v>
      </c>
      <c r="O37" s="36">
        <f t="shared" si="5"/>
        <v>0.27318385360424757</v>
      </c>
      <c r="P37" s="31">
        <v>3471966</v>
      </c>
      <c r="Q37" s="31">
        <v>49342856</v>
      </c>
      <c r="R37" s="31">
        <v>51209392</v>
      </c>
      <c r="S37" s="31">
        <v>10676670</v>
      </c>
      <c r="T37" s="36">
        <f t="shared" si="6"/>
        <v>0.20849046596764906</v>
      </c>
      <c r="U37" s="36">
        <f t="shared" si="7"/>
        <v>1.3288906054955607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52977136</v>
      </c>
      <c r="E38" s="31">
        <v>60834540</v>
      </c>
      <c r="F38" s="31">
        <v>8634698</v>
      </c>
      <c r="G38" s="36">
        <f t="shared" si="0"/>
        <v>0.16298914308995488</v>
      </c>
      <c r="H38" s="31">
        <v>8642249</v>
      </c>
      <c r="I38" s="36">
        <f t="shared" si="1"/>
        <v>0.16313167627634684</v>
      </c>
      <c r="J38" s="31">
        <v>8421391</v>
      </c>
      <c r="K38" s="36">
        <f t="shared" si="2"/>
        <v>0.13843107879175218</v>
      </c>
      <c r="L38" s="31">
        <v>0</v>
      </c>
      <c r="M38" s="36">
        <f t="shared" si="3"/>
        <v>0</v>
      </c>
      <c r="N38" s="31">
        <f t="shared" si="4"/>
        <v>25698338</v>
      </c>
      <c r="O38" s="36">
        <f t="shared" si="5"/>
        <v>0.4224300537161948</v>
      </c>
      <c r="P38" s="31">
        <v>8840993</v>
      </c>
      <c r="Q38" s="31">
        <v>25826404</v>
      </c>
      <c r="R38" s="31">
        <v>32329404</v>
      </c>
      <c r="S38" s="31">
        <v>25348339</v>
      </c>
      <c r="T38" s="36">
        <f t="shared" si="6"/>
        <v>0.78406453147110289</v>
      </c>
      <c r="U38" s="36">
        <f t="shared" si="7"/>
        <v>-4.7460958288282784E-2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114534842</v>
      </c>
      <c r="E40" s="32">
        <f>SUM(E36:E39)</f>
        <v>120632911</v>
      </c>
      <c r="F40" s="32">
        <f>SUM(F36:F39)</f>
        <v>13009247</v>
      </c>
      <c r="G40" s="37">
        <f t="shared" si="0"/>
        <v>0.11358331467380031</v>
      </c>
      <c r="H40" s="32">
        <f>SUM(H36:H39)</f>
        <v>14092766</v>
      </c>
      <c r="I40" s="37">
        <f t="shared" si="1"/>
        <v>0.12304348400812393</v>
      </c>
      <c r="J40" s="32">
        <f>SUM(J36:J39)</f>
        <v>18348601</v>
      </c>
      <c r="K40" s="37">
        <f t="shared" si="2"/>
        <v>0.1521027789837551</v>
      </c>
      <c r="L40" s="32">
        <f>SUM(L36:L39)</f>
        <v>0</v>
      </c>
      <c r="M40" s="37">
        <f t="shared" si="3"/>
        <v>0</v>
      </c>
      <c r="N40" s="32">
        <f t="shared" si="4"/>
        <v>45450614</v>
      </c>
      <c r="O40" s="37">
        <f t="shared" si="5"/>
        <v>0.37676794519200485</v>
      </c>
      <c r="P40" s="32">
        <f>SUM(P36:P39)</f>
        <v>14070120</v>
      </c>
      <c r="Q40" s="32">
        <f>SUM(Q36:Q39)</f>
        <v>79125804</v>
      </c>
      <c r="R40" s="32">
        <f>SUM(R36:R39)</f>
        <v>90562645</v>
      </c>
      <c r="S40" s="32">
        <f>SUM(S36:S39)</f>
        <v>41297222</v>
      </c>
      <c r="T40" s="37">
        <f t="shared" si="6"/>
        <v>0.45600724227963968</v>
      </c>
      <c r="U40" s="37">
        <f t="shared" si="7"/>
        <v>0.3040827654632654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11303808</v>
      </c>
      <c r="E41" s="31">
        <v>10803808</v>
      </c>
      <c r="F41" s="31">
        <v>2545490</v>
      </c>
      <c r="G41" s="36">
        <f t="shared" si="0"/>
        <v>0.22518871516572114</v>
      </c>
      <c r="H41" s="31">
        <v>2241545</v>
      </c>
      <c r="I41" s="36">
        <f t="shared" si="1"/>
        <v>0.19829998881792754</v>
      </c>
      <c r="J41" s="31">
        <v>2424522</v>
      </c>
      <c r="K41" s="36">
        <f t="shared" si="2"/>
        <v>0.22441365118669268</v>
      </c>
      <c r="L41" s="31">
        <v>0</v>
      </c>
      <c r="M41" s="36">
        <f t="shared" si="3"/>
        <v>0</v>
      </c>
      <c r="N41" s="31">
        <f t="shared" si="4"/>
        <v>7211557</v>
      </c>
      <c r="O41" s="36">
        <f t="shared" si="5"/>
        <v>0.66750140320894258</v>
      </c>
      <c r="P41" s="31">
        <v>2290423</v>
      </c>
      <c r="Q41" s="31">
        <v>12201756</v>
      </c>
      <c r="R41" s="31">
        <v>11337752</v>
      </c>
      <c r="S41" s="31">
        <v>6689231</v>
      </c>
      <c r="T41" s="36">
        <f t="shared" si="6"/>
        <v>0.58999623558532588</v>
      </c>
      <c r="U41" s="36">
        <f t="shared" si="7"/>
        <v>5.8547700577578965E-2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3032200</v>
      </c>
      <c r="E42" s="31">
        <v>1520000</v>
      </c>
      <c r="F42" s="31">
        <v>300811</v>
      </c>
      <c r="G42" s="36">
        <f t="shared" si="0"/>
        <v>9.9205527339885233E-2</v>
      </c>
      <c r="H42" s="31">
        <v>301156</v>
      </c>
      <c r="I42" s="36">
        <f t="shared" si="1"/>
        <v>9.9319306114372397E-2</v>
      </c>
      <c r="J42" s="31">
        <v>278974</v>
      </c>
      <c r="K42" s="36">
        <f t="shared" si="2"/>
        <v>0.18353552631578948</v>
      </c>
      <c r="L42" s="31">
        <v>0</v>
      </c>
      <c r="M42" s="36">
        <f t="shared" si="3"/>
        <v>0</v>
      </c>
      <c r="N42" s="31">
        <f t="shared" si="4"/>
        <v>880941</v>
      </c>
      <c r="O42" s="36">
        <f t="shared" si="5"/>
        <v>0.579566447368421</v>
      </c>
      <c r="P42" s="31">
        <v>379675</v>
      </c>
      <c r="Q42" s="31">
        <v>1500000</v>
      </c>
      <c r="R42" s="31">
        <v>2434783</v>
      </c>
      <c r="S42" s="31">
        <v>854196</v>
      </c>
      <c r="T42" s="36">
        <f t="shared" si="6"/>
        <v>0.35083044361653587</v>
      </c>
      <c r="U42" s="36">
        <f t="shared" si="7"/>
        <v>-0.26522947257522878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543540</v>
      </c>
      <c r="E43" s="31">
        <v>487051</v>
      </c>
      <c r="F43" s="31">
        <v>130942</v>
      </c>
      <c r="G43" s="36">
        <f t="shared" si="0"/>
        <v>0.24090591308827317</v>
      </c>
      <c r="H43" s="31">
        <v>353649</v>
      </c>
      <c r="I43" s="36">
        <f t="shared" si="1"/>
        <v>0.65064024726791037</v>
      </c>
      <c r="J43" s="31">
        <v>237998</v>
      </c>
      <c r="K43" s="36">
        <f t="shared" si="2"/>
        <v>0.48865108582058142</v>
      </c>
      <c r="L43" s="31">
        <v>0</v>
      </c>
      <c r="M43" s="36">
        <f t="shared" si="3"/>
        <v>0</v>
      </c>
      <c r="N43" s="31">
        <f t="shared" si="4"/>
        <v>722589</v>
      </c>
      <c r="O43" s="36">
        <f t="shared" si="5"/>
        <v>1.4836002800528076</v>
      </c>
      <c r="P43" s="31">
        <v>234947</v>
      </c>
      <c r="Q43" s="31">
        <v>518151</v>
      </c>
      <c r="R43" s="31">
        <v>1102315</v>
      </c>
      <c r="S43" s="31">
        <v>658953</v>
      </c>
      <c r="T43" s="36">
        <f t="shared" si="6"/>
        <v>0.59779010536915489</v>
      </c>
      <c r="U43" s="36">
        <f t="shared" si="7"/>
        <v>1.2985907459980295E-2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53220080</v>
      </c>
      <c r="E44" s="31">
        <v>53242534</v>
      </c>
      <c r="F44" s="31">
        <v>14907077</v>
      </c>
      <c r="G44" s="36">
        <f t="shared" si="0"/>
        <v>0.28010249139046767</v>
      </c>
      <c r="H44" s="31">
        <v>12690522</v>
      </c>
      <c r="I44" s="36">
        <f t="shared" si="1"/>
        <v>0.23845364381263615</v>
      </c>
      <c r="J44" s="31">
        <v>9928607</v>
      </c>
      <c r="K44" s="36">
        <f t="shared" si="2"/>
        <v>0.18647885917676271</v>
      </c>
      <c r="L44" s="31">
        <v>0</v>
      </c>
      <c r="M44" s="36">
        <f t="shared" si="3"/>
        <v>0</v>
      </c>
      <c r="N44" s="31">
        <f t="shared" si="4"/>
        <v>37526206</v>
      </c>
      <c r="O44" s="36">
        <f t="shared" si="5"/>
        <v>0.70481630344641377</v>
      </c>
      <c r="P44" s="31">
        <v>8529370</v>
      </c>
      <c r="Q44" s="31">
        <v>49647160</v>
      </c>
      <c r="R44" s="31">
        <v>49388823</v>
      </c>
      <c r="S44" s="31">
        <v>33467727</v>
      </c>
      <c r="T44" s="36">
        <f t="shared" si="6"/>
        <v>0.6776376711791654</v>
      </c>
      <c r="U44" s="36">
        <f t="shared" si="7"/>
        <v>0.16404927913784961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77269156</v>
      </c>
      <c r="E45" s="31">
        <v>66286481</v>
      </c>
      <c r="F45" s="31">
        <v>62869085</v>
      </c>
      <c r="G45" s="36">
        <f t="shared" si="0"/>
        <v>0.81363752698424707</v>
      </c>
      <c r="H45" s="31">
        <v>800849</v>
      </c>
      <c r="I45" s="36">
        <f t="shared" si="1"/>
        <v>1.0364407241616564E-2</v>
      </c>
      <c r="J45" s="31">
        <v>620527</v>
      </c>
      <c r="K45" s="36">
        <f t="shared" si="2"/>
        <v>9.3612904266256042E-3</v>
      </c>
      <c r="L45" s="31">
        <v>0</v>
      </c>
      <c r="M45" s="36">
        <f t="shared" si="3"/>
        <v>0</v>
      </c>
      <c r="N45" s="31">
        <f t="shared" si="4"/>
        <v>64290461</v>
      </c>
      <c r="O45" s="36">
        <f t="shared" si="5"/>
        <v>0.96988797761039691</v>
      </c>
      <c r="P45" s="31">
        <v>2515725</v>
      </c>
      <c r="Q45" s="31">
        <v>70165752</v>
      </c>
      <c r="R45" s="31">
        <v>69669846</v>
      </c>
      <c r="S45" s="31">
        <v>65277395</v>
      </c>
      <c r="T45" s="36">
        <f t="shared" si="6"/>
        <v>0.93695334133507346</v>
      </c>
      <c r="U45" s="36">
        <f t="shared" si="7"/>
        <v>-0.75334068707827762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145368784</v>
      </c>
      <c r="E47" s="32">
        <f>SUM(E41:E46)</f>
        <v>132339874</v>
      </c>
      <c r="F47" s="32">
        <f>SUM(F41:F46)</f>
        <v>80753405</v>
      </c>
      <c r="G47" s="37">
        <f t="shared" si="0"/>
        <v>0.55550719197045773</v>
      </c>
      <c r="H47" s="32">
        <f>SUM(H41:H46)</f>
        <v>16387721</v>
      </c>
      <c r="I47" s="37">
        <f t="shared" si="1"/>
        <v>0.11273204981889372</v>
      </c>
      <c r="J47" s="32">
        <f>SUM(J41:J46)</f>
        <v>13490628</v>
      </c>
      <c r="K47" s="37">
        <f t="shared" si="2"/>
        <v>0.10193925377320519</v>
      </c>
      <c r="L47" s="32">
        <f>SUM(L41:L46)</f>
        <v>0</v>
      </c>
      <c r="M47" s="37">
        <f t="shared" si="3"/>
        <v>0</v>
      </c>
      <c r="N47" s="32">
        <f t="shared" si="4"/>
        <v>110631754</v>
      </c>
      <c r="O47" s="37">
        <f t="shared" si="5"/>
        <v>0.83596689838166238</v>
      </c>
      <c r="P47" s="32">
        <f>SUM(P41:P46)</f>
        <v>13950140</v>
      </c>
      <c r="Q47" s="32">
        <f>SUM(Q41:Q46)</f>
        <v>134032819</v>
      </c>
      <c r="R47" s="32">
        <f>SUM(R41:R46)</f>
        <v>133933519</v>
      </c>
      <c r="S47" s="32">
        <f>SUM(S41:S46)</f>
        <v>106947502</v>
      </c>
      <c r="T47" s="37">
        <f t="shared" si="6"/>
        <v>0.79851184974838152</v>
      </c>
      <c r="U47" s="37">
        <f t="shared" si="7"/>
        <v>-3.2939597738804061E-2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18812664</v>
      </c>
      <c r="E48" s="31">
        <v>18812664</v>
      </c>
      <c r="F48" s="31">
        <v>5060960</v>
      </c>
      <c r="G48" s="36">
        <f t="shared" si="0"/>
        <v>0.26901878436780668</v>
      </c>
      <c r="H48" s="31">
        <v>3910517</v>
      </c>
      <c r="I48" s="36">
        <f t="shared" si="1"/>
        <v>0.20786620119298363</v>
      </c>
      <c r="J48" s="31">
        <v>2816607</v>
      </c>
      <c r="K48" s="36">
        <f t="shared" si="2"/>
        <v>0.14971866823327096</v>
      </c>
      <c r="L48" s="31">
        <v>0</v>
      </c>
      <c r="M48" s="36">
        <f t="shared" si="3"/>
        <v>0</v>
      </c>
      <c r="N48" s="31">
        <f t="shared" si="4"/>
        <v>11788084</v>
      </c>
      <c r="O48" s="36">
        <f t="shared" si="5"/>
        <v>0.62660365379406124</v>
      </c>
      <c r="P48" s="31">
        <v>3699360</v>
      </c>
      <c r="Q48" s="31">
        <v>19288872</v>
      </c>
      <c r="R48" s="31">
        <v>19022667</v>
      </c>
      <c r="S48" s="31">
        <v>11335307</v>
      </c>
      <c r="T48" s="36">
        <f t="shared" si="6"/>
        <v>0.59588421539419267</v>
      </c>
      <c r="U48" s="36">
        <f t="shared" si="7"/>
        <v>-0.23862316725055144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5572600</v>
      </c>
      <c r="E49" s="31">
        <v>7322600</v>
      </c>
      <c r="F49" s="31">
        <v>2772377</v>
      </c>
      <c r="G49" s="36">
        <f t="shared" si="0"/>
        <v>0.49750152532031727</v>
      </c>
      <c r="H49" s="31">
        <v>924901</v>
      </c>
      <c r="I49" s="36">
        <f t="shared" si="1"/>
        <v>0.16597297491296703</v>
      </c>
      <c r="J49" s="31">
        <v>519966</v>
      </c>
      <c r="K49" s="36">
        <f t="shared" si="2"/>
        <v>7.1008384999863436E-2</v>
      </c>
      <c r="L49" s="31">
        <v>0</v>
      </c>
      <c r="M49" s="36">
        <f t="shared" si="3"/>
        <v>0</v>
      </c>
      <c r="N49" s="31">
        <f t="shared" si="4"/>
        <v>4217244</v>
      </c>
      <c r="O49" s="36">
        <f t="shared" si="5"/>
        <v>0.57592166716739956</v>
      </c>
      <c r="P49" s="31">
        <v>772376</v>
      </c>
      <c r="Q49" s="31">
        <v>4964920</v>
      </c>
      <c r="R49" s="31">
        <v>6817000</v>
      </c>
      <c r="S49" s="31">
        <v>5552564</v>
      </c>
      <c r="T49" s="36">
        <f t="shared" si="6"/>
        <v>0.81451723632096229</v>
      </c>
      <c r="U49" s="36">
        <f t="shared" si="7"/>
        <v>-0.32679679327167077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9198900</v>
      </c>
      <c r="E50" s="31">
        <v>8236965</v>
      </c>
      <c r="F50" s="31">
        <v>3763639</v>
      </c>
      <c r="G50" s="36">
        <f t="shared" si="0"/>
        <v>0.40914011457891702</v>
      </c>
      <c r="H50" s="31">
        <v>2278239</v>
      </c>
      <c r="I50" s="36">
        <f t="shared" si="1"/>
        <v>0.24766428594723283</v>
      </c>
      <c r="J50" s="31">
        <v>-687702</v>
      </c>
      <c r="K50" s="36">
        <f t="shared" si="2"/>
        <v>-8.3489731958312316E-2</v>
      </c>
      <c r="L50" s="31">
        <v>0</v>
      </c>
      <c r="M50" s="36">
        <f t="shared" si="3"/>
        <v>0</v>
      </c>
      <c r="N50" s="31">
        <f t="shared" si="4"/>
        <v>5354176</v>
      </c>
      <c r="O50" s="36">
        <f t="shared" si="5"/>
        <v>0.65001805883599117</v>
      </c>
      <c r="P50" s="31">
        <v>1045973</v>
      </c>
      <c r="Q50" s="31">
        <v>8903328</v>
      </c>
      <c r="R50" s="31">
        <v>7723328</v>
      </c>
      <c r="S50" s="31">
        <v>6390296</v>
      </c>
      <c r="T50" s="36">
        <f t="shared" si="6"/>
        <v>0.82740186613853506</v>
      </c>
      <c r="U50" s="36">
        <f t="shared" si="7"/>
        <v>-1.6574758621876473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760000</v>
      </c>
      <c r="E51" s="31">
        <v>760000</v>
      </c>
      <c r="F51" s="31">
        <v>187754</v>
      </c>
      <c r="G51" s="36">
        <f t="shared" si="0"/>
        <v>0.24704473684210526</v>
      </c>
      <c r="H51" s="31">
        <v>189237</v>
      </c>
      <c r="I51" s="36">
        <f t="shared" si="1"/>
        <v>0.24899605263157895</v>
      </c>
      <c r="J51" s="31">
        <v>188835</v>
      </c>
      <c r="K51" s="36">
        <f t="shared" si="2"/>
        <v>0.24846710526315791</v>
      </c>
      <c r="L51" s="31">
        <v>0</v>
      </c>
      <c r="M51" s="36">
        <f t="shared" si="3"/>
        <v>0</v>
      </c>
      <c r="N51" s="31">
        <f t="shared" si="4"/>
        <v>565826</v>
      </c>
      <c r="O51" s="36">
        <f t="shared" si="5"/>
        <v>0.74450789473684209</v>
      </c>
      <c r="P51" s="31">
        <v>164856</v>
      </c>
      <c r="Q51" s="31">
        <v>0</v>
      </c>
      <c r="R51" s="31">
        <v>760000</v>
      </c>
      <c r="S51" s="31">
        <v>495202</v>
      </c>
      <c r="T51" s="36">
        <f t="shared" si="6"/>
        <v>0.65158157894736846</v>
      </c>
      <c r="U51" s="36">
        <f t="shared" si="7"/>
        <v>0.14545421458727614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34344164</v>
      </c>
      <c r="E53" s="32">
        <f>SUM(E48:E52)</f>
        <v>35132229</v>
      </c>
      <c r="F53" s="32">
        <f>SUM(F48:F52)</f>
        <v>11784730</v>
      </c>
      <c r="G53" s="37">
        <f t="shared" si="0"/>
        <v>0.34313631858967364</v>
      </c>
      <c r="H53" s="32">
        <f>SUM(H48:H52)</f>
        <v>7302894</v>
      </c>
      <c r="I53" s="37">
        <f t="shared" si="1"/>
        <v>0.2126385723059091</v>
      </c>
      <c r="J53" s="32">
        <f>SUM(J48:J52)</f>
        <v>2837706</v>
      </c>
      <c r="K53" s="37">
        <f t="shared" si="2"/>
        <v>8.077215937537012E-2</v>
      </c>
      <c r="L53" s="32">
        <f>SUM(L48:L52)</f>
        <v>0</v>
      </c>
      <c r="M53" s="37">
        <f t="shared" si="3"/>
        <v>0</v>
      </c>
      <c r="N53" s="32">
        <f t="shared" si="4"/>
        <v>21925330</v>
      </c>
      <c r="O53" s="37">
        <f t="shared" si="5"/>
        <v>0.6240802426740415</v>
      </c>
      <c r="P53" s="32">
        <f>SUM(P48:P52)</f>
        <v>5682565</v>
      </c>
      <c r="Q53" s="32">
        <f>SUM(Q48:Q52)</f>
        <v>33157120</v>
      </c>
      <c r="R53" s="32">
        <f>SUM(R48:R52)</f>
        <v>34322995</v>
      </c>
      <c r="S53" s="32">
        <f>SUM(S48:S52)</f>
        <v>23773369</v>
      </c>
      <c r="T53" s="37">
        <f t="shared" si="6"/>
        <v>0.69263678766960746</v>
      </c>
      <c r="U53" s="37">
        <f t="shared" si="7"/>
        <v>-0.50062938127412537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2143687962</v>
      </c>
      <c r="E54" s="32">
        <f>SUM(E8:E9,E11:E18,E20:E26,E28:E34,E36:E39,E41:E46,E48:E52)</f>
        <v>2233891160</v>
      </c>
      <c r="F54" s="32">
        <f>SUM(F8:F9,F11:F18,F20:F26,F28:F34,F36:F39,F41:F46,F48:F52)</f>
        <v>606845592</v>
      </c>
      <c r="G54" s="37">
        <f t="shared" si="0"/>
        <v>0.28308485318629595</v>
      </c>
      <c r="H54" s="32">
        <f>SUM(H8:H9,H11:H18,H20:H26,H28:H34,H36:H39,H41:H46,H48:H52)</f>
        <v>470857044</v>
      </c>
      <c r="I54" s="37">
        <f t="shared" si="1"/>
        <v>0.21964812619496343</v>
      </c>
      <c r="J54" s="32">
        <f>SUM(J8:J9,J11:J18,J20:J26,J28:J34,J36:J39,J41:J46,J48:J52)</f>
        <v>441452646</v>
      </c>
      <c r="K54" s="37">
        <f t="shared" si="2"/>
        <v>0.19761600471170673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1519155282</v>
      </c>
      <c r="O54" s="37">
        <f t="shared" si="5"/>
        <v>0.68004892503357239</v>
      </c>
      <c r="P54" s="32">
        <f>SUM(P8:P9,P11:P18,P20:P26,P28:P34,P36:P39,P41:P46,P48:P52)</f>
        <v>481214204</v>
      </c>
      <c r="Q54" s="32">
        <f>SUM(Q8:Q9,Q11:Q18,Q20:Q26,Q28:Q34,Q36:Q39,Q41:Q46,Q48:Q52)</f>
        <v>1802885525</v>
      </c>
      <c r="R54" s="32">
        <f>SUM(R8:R9,R11:R18,R20:R26,R28:R34,R36:R39,R41:R46,R48:R52)</f>
        <v>2093256747</v>
      </c>
      <c r="S54" s="32">
        <f>SUM(S8:S9,S11:S18,S20:S26,S28:S34,S36:S39,S41:S46,S48:S52)</f>
        <v>1519235918</v>
      </c>
      <c r="T54" s="37">
        <f t="shared" si="6"/>
        <v>0.72577619547976069</v>
      </c>
      <c r="U54" s="37">
        <f t="shared" si="7"/>
        <v>-8.2627565166384809E-2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547987056</v>
      </c>
      <c r="E57" s="31">
        <v>547987056</v>
      </c>
      <c r="F57" s="31">
        <v>189106120</v>
      </c>
      <c r="G57" s="36">
        <f t="shared" ref="G57:G85" si="8">IF(($D57      =0),0,($F57      /$D57      ))</f>
        <v>0.345092311815482</v>
      </c>
      <c r="H57" s="31">
        <v>163826567</v>
      </c>
      <c r="I57" s="36">
        <f t="shared" ref="I57:I85" si="9">IF(($D57      =0),0,($H57      /$D57      ))</f>
        <v>0.29896065099756663</v>
      </c>
      <c r="J57" s="31">
        <v>138460531</v>
      </c>
      <c r="K57" s="36">
        <f t="shared" ref="K57:K85" si="10">IF(($E57      =0),0,($J57      /$E57      ))</f>
        <v>0.25267117075845674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491393218</v>
      </c>
      <c r="O57" s="36">
        <f t="shared" ref="O57:O85" si="13">IF(($E57      =0),0,($N57      /$E57      ))</f>
        <v>0.89672413357150538</v>
      </c>
      <c r="P57" s="31">
        <v>210654856</v>
      </c>
      <c r="Q57" s="31">
        <v>487229638</v>
      </c>
      <c r="R57" s="31">
        <v>487229638</v>
      </c>
      <c r="S57" s="31">
        <v>433834814</v>
      </c>
      <c r="T57" s="36">
        <f t="shared" ref="T57:T85" si="14">IF(($R57      =0),0,($S57      /$R57      ))</f>
        <v>0.89041137928477165</v>
      </c>
      <c r="U57" s="36">
        <f t="shared" ref="U57:U85" si="15">IF(($P57      =0),0,(($J57      /$P57      )-1))</f>
        <v>-0.34271379435943317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547987056</v>
      </c>
      <c r="E58" s="32">
        <f>E57</f>
        <v>547987056</v>
      </c>
      <c r="F58" s="32">
        <f>F57</f>
        <v>189106120</v>
      </c>
      <c r="G58" s="37">
        <f t="shared" si="8"/>
        <v>0.345092311815482</v>
      </c>
      <c r="H58" s="32">
        <f>H57</f>
        <v>163826567</v>
      </c>
      <c r="I58" s="37">
        <f t="shared" si="9"/>
        <v>0.29896065099756663</v>
      </c>
      <c r="J58" s="32">
        <f>J57</f>
        <v>138460531</v>
      </c>
      <c r="K58" s="37">
        <f t="shared" si="10"/>
        <v>0.25267117075845674</v>
      </c>
      <c r="L58" s="32">
        <f>L57</f>
        <v>0</v>
      </c>
      <c r="M58" s="37">
        <f t="shared" si="11"/>
        <v>0</v>
      </c>
      <c r="N58" s="32">
        <f t="shared" si="12"/>
        <v>491393218</v>
      </c>
      <c r="O58" s="37">
        <f t="shared" si="13"/>
        <v>0.89672413357150538</v>
      </c>
      <c r="P58" s="32">
        <f>P57</f>
        <v>210654856</v>
      </c>
      <c r="Q58" s="32">
        <f>Q57</f>
        <v>487229638</v>
      </c>
      <c r="R58" s="32">
        <f>R57</f>
        <v>487229638</v>
      </c>
      <c r="S58" s="32">
        <f>S57</f>
        <v>433834814</v>
      </c>
      <c r="T58" s="37">
        <f t="shared" si="14"/>
        <v>0.89041137928477165</v>
      </c>
      <c r="U58" s="37">
        <f t="shared" si="15"/>
        <v>-0.34271379435943317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14825896</v>
      </c>
      <c r="E59" s="31">
        <v>14830896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680448</v>
      </c>
      <c r="R59" s="31">
        <v>680448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23108016</v>
      </c>
      <c r="E60" s="31">
        <v>23108016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3564997</v>
      </c>
      <c r="K60" s="36">
        <f t="shared" si="10"/>
        <v>0.15427533891269593</v>
      </c>
      <c r="L60" s="31">
        <v>0</v>
      </c>
      <c r="M60" s="36">
        <f t="shared" si="11"/>
        <v>0</v>
      </c>
      <c r="N60" s="31">
        <f t="shared" si="12"/>
        <v>3564997</v>
      </c>
      <c r="O60" s="36">
        <f t="shared" si="13"/>
        <v>0.15427533891269593</v>
      </c>
      <c r="P60" s="31">
        <v>0</v>
      </c>
      <c r="Q60" s="31">
        <v>19838000</v>
      </c>
      <c r="R60" s="31">
        <v>19838000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14065428</v>
      </c>
      <c r="E61" s="31">
        <v>14065428</v>
      </c>
      <c r="F61" s="31">
        <v>1942497</v>
      </c>
      <c r="G61" s="36">
        <f t="shared" si="8"/>
        <v>0.13810436482985089</v>
      </c>
      <c r="H61" s="31">
        <v>595379</v>
      </c>
      <c r="I61" s="36">
        <f t="shared" si="9"/>
        <v>4.232924870825118E-2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2537876</v>
      </c>
      <c r="O61" s="36">
        <f t="shared" si="13"/>
        <v>0.18043361353810208</v>
      </c>
      <c r="P61" s="31">
        <v>2465193</v>
      </c>
      <c r="Q61" s="31">
        <v>11998747</v>
      </c>
      <c r="R61" s="31">
        <v>8741541</v>
      </c>
      <c r="S61" s="31">
        <v>4899698</v>
      </c>
      <c r="T61" s="36">
        <f t="shared" si="14"/>
        <v>0.56050735219339476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51999340</v>
      </c>
      <c r="E63" s="32">
        <f>SUM(E59:E62)</f>
        <v>52004340</v>
      </c>
      <c r="F63" s="32">
        <f>SUM(F59:F62)</f>
        <v>1942497</v>
      </c>
      <c r="G63" s="37">
        <f t="shared" si="8"/>
        <v>3.7356185674664331E-2</v>
      </c>
      <c r="H63" s="32">
        <f>SUM(H59:H62)</f>
        <v>595379</v>
      </c>
      <c r="I63" s="37">
        <f t="shared" si="9"/>
        <v>1.1449741477487984E-2</v>
      </c>
      <c r="J63" s="32">
        <f>SUM(J59:J62)</f>
        <v>3564997</v>
      </c>
      <c r="K63" s="37">
        <f t="shared" si="10"/>
        <v>6.8551913167247194E-2</v>
      </c>
      <c r="L63" s="32">
        <f>SUM(L59:L62)</f>
        <v>0</v>
      </c>
      <c r="M63" s="37">
        <f t="shared" si="11"/>
        <v>0</v>
      </c>
      <c r="N63" s="32">
        <f t="shared" si="12"/>
        <v>6102873</v>
      </c>
      <c r="O63" s="37">
        <f t="shared" si="13"/>
        <v>0.11735314783343083</v>
      </c>
      <c r="P63" s="32">
        <f>SUM(P59:P62)</f>
        <v>2465193</v>
      </c>
      <c r="Q63" s="32">
        <f>SUM(Q59:Q62)</f>
        <v>32517195</v>
      </c>
      <c r="R63" s="32">
        <f>SUM(R59:R62)</f>
        <v>29259989</v>
      </c>
      <c r="S63" s="32">
        <f>SUM(S59:S62)</f>
        <v>4899698</v>
      </c>
      <c r="T63" s="37">
        <f t="shared" si="14"/>
        <v>0.16745385652742384</v>
      </c>
      <c r="U63" s="37">
        <f t="shared" si="15"/>
        <v>0.44613302082230488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5440575</v>
      </c>
      <c r="E64" s="31">
        <v>5440575</v>
      </c>
      <c r="F64" s="31">
        <v>1570886</v>
      </c>
      <c r="G64" s="36">
        <f t="shared" si="8"/>
        <v>0.28873528992799474</v>
      </c>
      <c r="H64" s="31">
        <v>4843781</v>
      </c>
      <c r="I64" s="36">
        <f t="shared" si="9"/>
        <v>0.8903068149965766</v>
      </c>
      <c r="J64" s="31">
        <v>5093641</v>
      </c>
      <c r="K64" s="36">
        <f t="shared" si="10"/>
        <v>0.93623210781948596</v>
      </c>
      <c r="L64" s="31">
        <v>0</v>
      </c>
      <c r="M64" s="36">
        <f t="shared" si="11"/>
        <v>0</v>
      </c>
      <c r="N64" s="31">
        <f t="shared" si="12"/>
        <v>11508308</v>
      </c>
      <c r="O64" s="36">
        <f t="shared" si="13"/>
        <v>2.1152742127440574</v>
      </c>
      <c r="P64" s="31">
        <v>3607646</v>
      </c>
      <c r="Q64" s="31">
        <v>225304256</v>
      </c>
      <c r="R64" s="31">
        <v>223045489</v>
      </c>
      <c r="S64" s="31">
        <v>8570937</v>
      </c>
      <c r="T64" s="36">
        <f t="shared" si="14"/>
        <v>3.8426856505490679E-2</v>
      </c>
      <c r="U64" s="36">
        <f t="shared" si="15"/>
        <v>0.4119015557513126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48272684</v>
      </c>
      <c r="E65" s="31">
        <v>48272684</v>
      </c>
      <c r="F65" s="31">
        <v>7008213</v>
      </c>
      <c r="G65" s="36">
        <f t="shared" si="8"/>
        <v>0.14517968381455648</v>
      </c>
      <c r="H65" s="31">
        <v>7013993</v>
      </c>
      <c r="I65" s="36">
        <f t="shared" si="9"/>
        <v>0.14529942026840686</v>
      </c>
      <c r="J65" s="31">
        <v>7126828</v>
      </c>
      <c r="K65" s="36">
        <f t="shared" si="10"/>
        <v>0.14763687057467118</v>
      </c>
      <c r="L65" s="31">
        <v>0</v>
      </c>
      <c r="M65" s="36">
        <f t="shared" si="11"/>
        <v>0</v>
      </c>
      <c r="N65" s="31">
        <f t="shared" si="12"/>
        <v>21149034</v>
      </c>
      <c r="O65" s="36">
        <f t="shared" si="13"/>
        <v>0.43811597465763452</v>
      </c>
      <c r="P65" s="31">
        <v>6145033</v>
      </c>
      <c r="Q65" s="31">
        <v>22201214</v>
      </c>
      <c r="R65" s="31">
        <v>37828383</v>
      </c>
      <c r="S65" s="31">
        <v>19415090</v>
      </c>
      <c r="T65" s="36">
        <f t="shared" si="14"/>
        <v>0.51324134050350501</v>
      </c>
      <c r="U65" s="36">
        <f t="shared" si="15"/>
        <v>0.15977050082562605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15379425</v>
      </c>
      <c r="E66" s="31">
        <v>8879425</v>
      </c>
      <c r="F66" s="31">
        <v>1355829</v>
      </c>
      <c r="G66" s="36">
        <f t="shared" si="8"/>
        <v>8.8158627516958535E-2</v>
      </c>
      <c r="H66" s="31">
        <v>1351006</v>
      </c>
      <c r="I66" s="36">
        <f t="shared" si="9"/>
        <v>8.7845026715888272E-2</v>
      </c>
      <c r="J66" s="31">
        <v>3137929</v>
      </c>
      <c r="K66" s="36">
        <f t="shared" si="10"/>
        <v>0.3533932658927802</v>
      </c>
      <c r="L66" s="31">
        <v>0</v>
      </c>
      <c r="M66" s="36">
        <f t="shared" si="11"/>
        <v>0</v>
      </c>
      <c r="N66" s="31">
        <f t="shared" si="12"/>
        <v>5844764</v>
      </c>
      <c r="O66" s="36">
        <f t="shared" si="13"/>
        <v>0.65823676645728746</v>
      </c>
      <c r="P66" s="31">
        <v>1011901</v>
      </c>
      <c r="Q66" s="31">
        <v>4047792</v>
      </c>
      <c r="R66" s="31">
        <v>4047792</v>
      </c>
      <c r="S66" s="31">
        <v>3026070</v>
      </c>
      <c r="T66" s="36">
        <f t="shared" si="14"/>
        <v>0.74758535023538764</v>
      </c>
      <c r="U66" s="36">
        <f t="shared" si="15"/>
        <v>2.1010237167469938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193673475</v>
      </c>
      <c r="E67" s="31">
        <v>193673475</v>
      </c>
      <c r="F67" s="31">
        <v>56121431</v>
      </c>
      <c r="G67" s="36">
        <f t="shared" si="8"/>
        <v>0.28977344987484732</v>
      </c>
      <c r="H67" s="31">
        <v>55111890</v>
      </c>
      <c r="I67" s="36">
        <f t="shared" si="9"/>
        <v>0.28456085687521226</v>
      </c>
      <c r="J67" s="31">
        <v>55126332</v>
      </c>
      <c r="K67" s="36">
        <f t="shared" si="10"/>
        <v>0.28463542568232436</v>
      </c>
      <c r="L67" s="31">
        <v>0</v>
      </c>
      <c r="M67" s="36">
        <f t="shared" si="11"/>
        <v>0</v>
      </c>
      <c r="N67" s="31">
        <f t="shared" si="12"/>
        <v>166359653</v>
      </c>
      <c r="O67" s="36">
        <f t="shared" si="13"/>
        <v>0.85896973243238395</v>
      </c>
      <c r="P67" s="31">
        <v>51834910</v>
      </c>
      <c r="Q67" s="31">
        <v>170165594</v>
      </c>
      <c r="R67" s="31">
        <v>170165594</v>
      </c>
      <c r="S67" s="31">
        <v>154355578</v>
      </c>
      <c r="T67" s="36">
        <f t="shared" si="14"/>
        <v>0.90709040747684866</v>
      </c>
      <c r="U67" s="36">
        <f t="shared" si="15"/>
        <v>6.3498171406104476E-2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49256208</v>
      </c>
      <c r="E68" s="31">
        <v>49256208</v>
      </c>
      <c r="F68" s="31">
        <v>21120191</v>
      </c>
      <c r="G68" s="36">
        <f t="shared" si="8"/>
        <v>0.42878231714467341</v>
      </c>
      <c r="H68" s="31">
        <v>582079</v>
      </c>
      <c r="I68" s="36">
        <f t="shared" si="9"/>
        <v>1.1817373355253007E-2</v>
      </c>
      <c r="J68" s="31">
        <v>4964086</v>
      </c>
      <c r="K68" s="36">
        <f t="shared" si="10"/>
        <v>0.10078092085367189</v>
      </c>
      <c r="L68" s="31">
        <v>0</v>
      </c>
      <c r="M68" s="36">
        <f t="shared" si="11"/>
        <v>0</v>
      </c>
      <c r="N68" s="31">
        <f t="shared" si="12"/>
        <v>26666356</v>
      </c>
      <c r="O68" s="36">
        <f t="shared" si="13"/>
        <v>0.54138061135359827</v>
      </c>
      <c r="P68" s="31">
        <v>-2465797</v>
      </c>
      <c r="Q68" s="31">
        <v>26887558</v>
      </c>
      <c r="R68" s="31">
        <v>27433771</v>
      </c>
      <c r="S68" s="31">
        <v>6979242</v>
      </c>
      <c r="T68" s="36">
        <f t="shared" si="14"/>
        <v>0.25440330459855481</v>
      </c>
      <c r="U68" s="36">
        <f t="shared" si="15"/>
        <v>-3.013177078242856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312022367</v>
      </c>
      <c r="E70" s="32">
        <f>SUM(E64:E69)</f>
        <v>305522367</v>
      </c>
      <c r="F70" s="32">
        <f>SUM(F64:F69)</f>
        <v>87176550</v>
      </c>
      <c r="G70" s="37">
        <f t="shared" si="8"/>
        <v>0.27939198986975189</v>
      </c>
      <c r="H70" s="32">
        <f>SUM(H64:H69)</f>
        <v>68902749</v>
      </c>
      <c r="I70" s="37">
        <f t="shared" si="9"/>
        <v>0.22082631339053974</v>
      </c>
      <c r="J70" s="32">
        <f>SUM(J64:J69)</f>
        <v>75448816</v>
      </c>
      <c r="K70" s="37">
        <f t="shared" si="10"/>
        <v>0.24695022083276802</v>
      </c>
      <c r="L70" s="32">
        <f>SUM(L64:L69)</f>
        <v>0</v>
      </c>
      <c r="M70" s="37">
        <f t="shared" si="11"/>
        <v>0</v>
      </c>
      <c r="N70" s="32">
        <f t="shared" si="12"/>
        <v>231528115</v>
      </c>
      <c r="O70" s="37">
        <f t="shared" si="13"/>
        <v>0.75781068755597847</v>
      </c>
      <c r="P70" s="32">
        <f>SUM(P64:P69)</f>
        <v>60133693</v>
      </c>
      <c r="Q70" s="32">
        <f>SUM(Q64:Q69)</f>
        <v>448606414</v>
      </c>
      <c r="R70" s="32">
        <f>SUM(R64:R69)</f>
        <v>462521029</v>
      </c>
      <c r="S70" s="32">
        <f>SUM(S64:S69)</f>
        <v>192346917</v>
      </c>
      <c r="T70" s="37">
        <f t="shared" si="14"/>
        <v>0.41586631729127282</v>
      </c>
      <c r="U70" s="37">
        <f t="shared" si="15"/>
        <v>0.25468455762395958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95905476</v>
      </c>
      <c r="E71" s="31">
        <v>109268284</v>
      </c>
      <c r="F71" s="31">
        <v>33378478</v>
      </c>
      <c r="G71" s="36">
        <f t="shared" si="8"/>
        <v>0.34803516328932044</v>
      </c>
      <c r="H71" s="31">
        <v>17871472</v>
      </c>
      <c r="I71" s="36">
        <f t="shared" si="9"/>
        <v>0.18634464626399436</v>
      </c>
      <c r="J71" s="31">
        <v>40111887</v>
      </c>
      <c r="K71" s="36">
        <f t="shared" si="10"/>
        <v>0.36709542359061847</v>
      </c>
      <c r="L71" s="31">
        <v>0</v>
      </c>
      <c r="M71" s="36">
        <f t="shared" si="11"/>
        <v>0</v>
      </c>
      <c r="N71" s="31">
        <f t="shared" si="12"/>
        <v>91361837</v>
      </c>
      <c r="O71" s="36">
        <f t="shared" si="13"/>
        <v>0.83612402112949813</v>
      </c>
      <c r="P71" s="31">
        <v>22841406</v>
      </c>
      <c r="Q71" s="31">
        <v>90253476</v>
      </c>
      <c r="R71" s="31">
        <v>91338548</v>
      </c>
      <c r="S71" s="31">
        <v>73556606</v>
      </c>
      <c r="T71" s="36">
        <f t="shared" si="14"/>
        <v>0.80531831970878276</v>
      </c>
      <c r="U71" s="36">
        <f t="shared" si="15"/>
        <v>0.75610411197979666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111058694</v>
      </c>
      <c r="E72" s="31">
        <v>111058694</v>
      </c>
      <c r="F72" s="31">
        <v>32756228</v>
      </c>
      <c r="G72" s="36">
        <f t="shared" si="8"/>
        <v>0.29494519357484972</v>
      </c>
      <c r="H72" s="31">
        <v>16236752</v>
      </c>
      <c r="I72" s="36">
        <f t="shared" si="9"/>
        <v>0.14619973831134733</v>
      </c>
      <c r="J72" s="31">
        <v>32527133</v>
      </c>
      <c r="K72" s="36">
        <f t="shared" si="10"/>
        <v>0.29288236542741986</v>
      </c>
      <c r="L72" s="31">
        <v>0</v>
      </c>
      <c r="M72" s="36">
        <f t="shared" si="11"/>
        <v>0</v>
      </c>
      <c r="N72" s="31">
        <f t="shared" si="12"/>
        <v>81520113</v>
      </c>
      <c r="O72" s="36">
        <f t="shared" si="13"/>
        <v>0.73402729731361693</v>
      </c>
      <c r="P72" s="31">
        <v>22985322</v>
      </c>
      <c r="Q72" s="31">
        <v>139262628</v>
      </c>
      <c r="R72" s="31">
        <v>150786178</v>
      </c>
      <c r="S72" s="31">
        <v>107553755</v>
      </c>
      <c r="T72" s="36">
        <f t="shared" si="14"/>
        <v>0.71328656529778212</v>
      </c>
      <c r="U72" s="36">
        <f t="shared" si="15"/>
        <v>0.41512627058259177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39314107</v>
      </c>
      <c r="E73" s="31">
        <v>39209147</v>
      </c>
      <c r="F73" s="31">
        <v>13232701</v>
      </c>
      <c r="G73" s="36">
        <f t="shared" si="8"/>
        <v>0.33658912817223596</v>
      </c>
      <c r="H73" s="31">
        <v>8775134</v>
      </c>
      <c r="I73" s="36">
        <f t="shared" si="9"/>
        <v>0.22320573121500636</v>
      </c>
      <c r="J73" s="31">
        <v>7561863</v>
      </c>
      <c r="K73" s="36">
        <f t="shared" si="10"/>
        <v>0.1928596661386181</v>
      </c>
      <c r="L73" s="31">
        <v>0</v>
      </c>
      <c r="M73" s="36">
        <f t="shared" si="11"/>
        <v>0</v>
      </c>
      <c r="N73" s="31">
        <f t="shared" si="12"/>
        <v>29569698</v>
      </c>
      <c r="O73" s="36">
        <f t="shared" si="13"/>
        <v>0.75415305515317632</v>
      </c>
      <c r="P73" s="31">
        <v>8068971</v>
      </c>
      <c r="Q73" s="31">
        <v>38874648</v>
      </c>
      <c r="R73" s="31">
        <v>38874648</v>
      </c>
      <c r="S73" s="31">
        <v>24200486</v>
      </c>
      <c r="T73" s="36">
        <f t="shared" si="14"/>
        <v>0.62252617695728074</v>
      </c>
      <c r="U73" s="36">
        <f t="shared" si="15"/>
        <v>-6.2846675245207817E-2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64294262</v>
      </c>
      <c r="E74" s="31">
        <v>74311720</v>
      </c>
      <c r="F74" s="31">
        <v>17304065</v>
      </c>
      <c r="G74" s="36">
        <f t="shared" si="8"/>
        <v>0.26913855858552355</v>
      </c>
      <c r="H74" s="31">
        <v>17234854</v>
      </c>
      <c r="I74" s="36">
        <f t="shared" si="9"/>
        <v>0.26806208616252569</v>
      </c>
      <c r="J74" s="31">
        <v>22003812</v>
      </c>
      <c r="K74" s="36">
        <f t="shared" si="10"/>
        <v>0.2961015032352905</v>
      </c>
      <c r="L74" s="31">
        <v>0</v>
      </c>
      <c r="M74" s="36">
        <f t="shared" si="11"/>
        <v>0</v>
      </c>
      <c r="N74" s="31">
        <f t="shared" si="12"/>
        <v>56542731</v>
      </c>
      <c r="O74" s="36">
        <f t="shared" si="13"/>
        <v>0.76088577952441416</v>
      </c>
      <c r="P74" s="31">
        <v>5485323</v>
      </c>
      <c r="Q74" s="31">
        <v>61603695</v>
      </c>
      <c r="R74" s="31">
        <v>61989995</v>
      </c>
      <c r="S74" s="31">
        <v>41142249</v>
      </c>
      <c r="T74" s="36">
        <f t="shared" si="14"/>
        <v>0.66369176187221823</v>
      </c>
      <c r="U74" s="36">
        <f t="shared" si="15"/>
        <v>3.0113976879757125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76587173</v>
      </c>
      <c r="E75" s="31">
        <v>38815706</v>
      </c>
      <c r="F75" s="31">
        <v>8703301</v>
      </c>
      <c r="G75" s="36">
        <f t="shared" si="8"/>
        <v>0.11363914685818212</v>
      </c>
      <c r="H75" s="31">
        <v>8730379</v>
      </c>
      <c r="I75" s="36">
        <f t="shared" si="9"/>
        <v>0.11399270475749249</v>
      </c>
      <c r="J75" s="31">
        <v>5364261</v>
      </c>
      <c r="K75" s="36">
        <f t="shared" si="10"/>
        <v>0.13819820770489141</v>
      </c>
      <c r="L75" s="31">
        <v>0</v>
      </c>
      <c r="M75" s="36">
        <f t="shared" si="11"/>
        <v>0</v>
      </c>
      <c r="N75" s="31">
        <f t="shared" si="12"/>
        <v>22797941</v>
      </c>
      <c r="O75" s="36">
        <f t="shared" si="13"/>
        <v>0.58733804816019575</v>
      </c>
      <c r="P75" s="31">
        <v>6131554</v>
      </c>
      <c r="Q75" s="31">
        <v>30289762</v>
      </c>
      <c r="R75" s="31">
        <v>33160168</v>
      </c>
      <c r="S75" s="31">
        <v>18155011</v>
      </c>
      <c r="T75" s="36">
        <f t="shared" si="14"/>
        <v>0.54749454224719252</v>
      </c>
      <c r="U75" s="36">
        <f t="shared" si="15"/>
        <v>-0.12513842330997982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33487020</v>
      </c>
      <c r="E76" s="31">
        <v>25651608</v>
      </c>
      <c r="F76" s="31">
        <v>6028320</v>
      </c>
      <c r="G76" s="36">
        <f t="shared" si="8"/>
        <v>0.18001960162474892</v>
      </c>
      <c r="H76" s="31">
        <v>4003226</v>
      </c>
      <c r="I76" s="36">
        <f t="shared" si="9"/>
        <v>0.11954560304261173</v>
      </c>
      <c r="J76" s="31">
        <v>6043726</v>
      </c>
      <c r="K76" s="36">
        <f t="shared" si="10"/>
        <v>0.23560807571985351</v>
      </c>
      <c r="L76" s="31">
        <v>0</v>
      </c>
      <c r="M76" s="36">
        <f t="shared" si="11"/>
        <v>0</v>
      </c>
      <c r="N76" s="31">
        <f t="shared" si="12"/>
        <v>16075272</v>
      </c>
      <c r="O76" s="36">
        <f t="shared" si="13"/>
        <v>0.62667697089398844</v>
      </c>
      <c r="P76" s="31">
        <v>5729831</v>
      </c>
      <c r="Q76" s="31">
        <v>37576000</v>
      </c>
      <c r="R76" s="31">
        <v>22984000</v>
      </c>
      <c r="S76" s="31">
        <v>9569184</v>
      </c>
      <c r="T76" s="36">
        <f t="shared" si="14"/>
        <v>0.41634110685694398</v>
      </c>
      <c r="U76" s="36">
        <f t="shared" si="15"/>
        <v>5.4782593064263141E-2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420646732</v>
      </c>
      <c r="E78" s="32">
        <f>SUM(E71:E77)</f>
        <v>398315159</v>
      </c>
      <c r="F78" s="32">
        <f>SUM(F71:F77)</f>
        <v>111403093</v>
      </c>
      <c r="G78" s="37">
        <f t="shared" si="8"/>
        <v>0.26483765241756352</v>
      </c>
      <c r="H78" s="32">
        <f>SUM(H71:H77)</f>
        <v>72851817</v>
      </c>
      <c r="I78" s="37">
        <f t="shared" si="9"/>
        <v>0.17319002254842195</v>
      </c>
      <c r="J78" s="32">
        <f>SUM(J71:J77)</f>
        <v>113612682</v>
      </c>
      <c r="K78" s="37">
        <f t="shared" si="10"/>
        <v>0.28523313620609653</v>
      </c>
      <c r="L78" s="32">
        <f>SUM(L71:L77)</f>
        <v>0</v>
      </c>
      <c r="M78" s="37">
        <f t="shared" si="11"/>
        <v>0</v>
      </c>
      <c r="N78" s="32">
        <f t="shared" si="12"/>
        <v>297867592</v>
      </c>
      <c r="O78" s="37">
        <f t="shared" si="13"/>
        <v>0.74781886973074008</v>
      </c>
      <c r="P78" s="32">
        <f>SUM(P71:P77)</f>
        <v>71242407</v>
      </c>
      <c r="Q78" s="32">
        <f>SUM(Q71:Q77)</f>
        <v>397860209</v>
      </c>
      <c r="R78" s="32">
        <f>SUM(R71:R77)</f>
        <v>399133537</v>
      </c>
      <c r="S78" s="32">
        <f>SUM(S71:S77)</f>
        <v>274177291</v>
      </c>
      <c r="T78" s="37">
        <f t="shared" si="14"/>
        <v>0.68693122873310442</v>
      </c>
      <c r="U78" s="37">
        <f t="shared" si="15"/>
        <v>0.59473390616911637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73635780</v>
      </c>
      <c r="E79" s="31">
        <v>80972778</v>
      </c>
      <c r="F79" s="31">
        <v>15532235</v>
      </c>
      <c r="G79" s="36">
        <f t="shared" si="8"/>
        <v>0.21093325826113338</v>
      </c>
      <c r="H79" s="31">
        <v>15724978</v>
      </c>
      <c r="I79" s="36">
        <f t="shared" si="9"/>
        <v>0.21355077653825355</v>
      </c>
      <c r="J79" s="31">
        <v>16340464</v>
      </c>
      <c r="K79" s="36">
        <f t="shared" si="10"/>
        <v>0.20180194385821862</v>
      </c>
      <c r="L79" s="31">
        <v>0</v>
      </c>
      <c r="M79" s="36">
        <f t="shared" si="11"/>
        <v>0</v>
      </c>
      <c r="N79" s="31">
        <f t="shared" si="12"/>
        <v>47597677</v>
      </c>
      <c r="O79" s="36">
        <f t="shared" si="13"/>
        <v>0.58782319411098871</v>
      </c>
      <c r="P79" s="31">
        <v>42096954</v>
      </c>
      <c r="Q79" s="31">
        <v>69871401</v>
      </c>
      <c r="R79" s="31">
        <v>69871401</v>
      </c>
      <c r="S79" s="31">
        <v>42096954</v>
      </c>
      <c r="T79" s="36">
        <f t="shared" si="14"/>
        <v>0.60249191224890419</v>
      </c>
      <c r="U79" s="36">
        <f t="shared" si="15"/>
        <v>-0.61183737901796886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76658384</v>
      </c>
      <c r="E80" s="31">
        <v>78420032</v>
      </c>
      <c r="F80" s="31">
        <v>14873115</v>
      </c>
      <c r="G80" s="36">
        <f t="shared" si="8"/>
        <v>0.19401811287856002</v>
      </c>
      <c r="H80" s="31">
        <v>19795178</v>
      </c>
      <c r="I80" s="36">
        <f t="shared" si="9"/>
        <v>0.25822587128891211</v>
      </c>
      <c r="J80" s="31">
        <v>20592074</v>
      </c>
      <c r="K80" s="36">
        <f t="shared" si="10"/>
        <v>0.26258691146670277</v>
      </c>
      <c r="L80" s="31">
        <v>0</v>
      </c>
      <c r="M80" s="36">
        <f t="shared" si="11"/>
        <v>0</v>
      </c>
      <c r="N80" s="31">
        <f t="shared" si="12"/>
        <v>55260367</v>
      </c>
      <c r="O80" s="36">
        <f t="shared" si="13"/>
        <v>0.7046715691215224</v>
      </c>
      <c r="P80" s="31">
        <v>13453829</v>
      </c>
      <c r="Q80" s="31">
        <v>63633494</v>
      </c>
      <c r="R80" s="31">
        <v>63633494</v>
      </c>
      <c r="S80" s="31">
        <v>39766532</v>
      </c>
      <c r="T80" s="36">
        <f t="shared" si="14"/>
        <v>0.6249308265235286</v>
      </c>
      <c r="U80" s="36">
        <f t="shared" si="15"/>
        <v>0.53057348952480377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75195540</v>
      </c>
      <c r="E81" s="31">
        <v>75195540</v>
      </c>
      <c r="F81" s="31">
        <v>17236941</v>
      </c>
      <c r="G81" s="36">
        <f t="shared" si="8"/>
        <v>0.22922823614272866</v>
      </c>
      <c r="H81" s="31">
        <v>17490270</v>
      </c>
      <c r="I81" s="36">
        <f t="shared" si="9"/>
        <v>0.2325971726514631</v>
      </c>
      <c r="J81" s="31">
        <v>26174021</v>
      </c>
      <c r="K81" s="36">
        <f t="shared" si="10"/>
        <v>0.34807943396642937</v>
      </c>
      <c r="L81" s="31">
        <v>0</v>
      </c>
      <c r="M81" s="36">
        <f t="shared" si="11"/>
        <v>0</v>
      </c>
      <c r="N81" s="31">
        <f t="shared" si="12"/>
        <v>60901232</v>
      </c>
      <c r="O81" s="36">
        <f t="shared" si="13"/>
        <v>0.80990484276062114</v>
      </c>
      <c r="P81" s="31">
        <v>16295793</v>
      </c>
      <c r="Q81" s="31">
        <v>66683850</v>
      </c>
      <c r="R81" s="31">
        <v>58583230</v>
      </c>
      <c r="S81" s="31">
        <v>47826669</v>
      </c>
      <c r="T81" s="36">
        <f t="shared" si="14"/>
        <v>0.81638839306060795</v>
      </c>
      <c r="U81" s="36">
        <f t="shared" si="15"/>
        <v>0.60618271231108545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225489704</v>
      </c>
      <c r="E84" s="32">
        <f>SUM(E79:E83)</f>
        <v>234588350</v>
      </c>
      <c r="F84" s="32">
        <f>SUM(F79:F83)</f>
        <v>47642291</v>
      </c>
      <c r="G84" s="37">
        <f t="shared" si="8"/>
        <v>0.21128366464129111</v>
      </c>
      <c r="H84" s="32">
        <f>SUM(H79:H83)</f>
        <v>53010426</v>
      </c>
      <c r="I84" s="37">
        <f t="shared" si="9"/>
        <v>0.23509022833255394</v>
      </c>
      <c r="J84" s="32">
        <f>SUM(J79:J83)</f>
        <v>63106559</v>
      </c>
      <c r="K84" s="37">
        <f t="shared" si="10"/>
        <v>0.2690097739295238</v>
      </c>
      <c r="L84" s="32">
        <f>SUM(L79:L83)</f>
        <v>0</v>
      </c>
      <c r="M84" s="37">
        <f t="shared" si="11"/>
        <v>0</v>
      </c>
      <c r="N84" s="32">
        <f t="shared" si="12"/>
        <v>163759276</v>
      </c>
      <c r="O84" s="37">
        <f t="shared" si="13"/>
        <v>0.69807079507571457</v>
      </c>
      <c r="P84" s="32">
        <f>SUM(P79:P83)</f>
        <v>71846576</v>
      </c>
      <c r="Q84" s="32">
        <f>SUM(Q79:Q83)</f>
        <v>200188745</v>
      </c>
      <c r="R84" s="32">
        <f>SUM(R79:R83)</f>
        <v>192088125</v>
      </c>
      <c r="S84" s="32">
        <f>SUM(S79:S83)</f>
        <v>129690155</v>
      </c>
      <c r="T84" s="37">
        <f t="shared" si="14"/>
        <v>0.67515966955271178</v>
      </c>
      <c r="U84" s="37">
        <f t="shared" si="15"/>
        <v>-0.12164834410480463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1558145199</v>
      </c>
      <c r="E85" s="32">
        <f>SUM(E57,E59:E62,E64:E69,E71:E77,E79:E83)</f>
        <v>1538417272</v>
      </c>
      <c r="F85" s="32">
        <f>SUM(F57,F59:F62,F64:F69,F71:F77,F79:F83)</f>
        <v>437270551</v>
      </c>
      <c r="G85" s="37">
        <f t="shared" si="8"/>
        <v>0.28063530361652772</v>
      </c>
      <c r="H85" s="32">
        <f>SUM(H57,H59:H62,H64:H69,H71:H77,H79:H83)</f>
        <v>359186938</v>
      </c>
      <c r="I85" s="37">
        <f t="shared" si="9"/>
        <v>0.23052212221975341</v>
      </c>
      <c r="J85" s="32">
        <f>SUM(J57,J59:J62,J64:J69,J71:J77,J79:J83)</f>
        <v>394193585</v>
      </c>
      <c r="K85" s="37">
        <f t="shared" si="10"/>
        <v>0.25623320289919366</v>
      </c>
      <c r="L85" s="32">
        <f>SUM(L57,L59:L62,L64:L69,L71:L77,L79:L83)</f>
        <v>0</v>
      </c>
      <c r="M85" s="37">
        <f t="shared" si="11"/>
        <v>0</v>
      </c>
      <c r="N85" s="32">
        <f t="shared" si="12"/>
        <v>1190651074</v>
      </c>
      <c r="O85" s="37">
        <f t="shared" si="13"/>
        <v>0.77394546698771072</v>
      </c>
      <c r="P85" s="32">
        <f>SUM(P57,P59:P62,P64:P69,P71:P77,P79:P83)</f>
        <v>416342725</v>
      </c>
      <c r="Q85" s="32">
        <f>SUM(Q57,Q59:Q62,Q64:Q69,Q71:Q77,Q79:Q83)</f>
        <v>1566402201</v>
      </c>
      <c r="R85" s="32">
        <f>SUM(R57,R59:R62,R64:R69,R71:R77,R79:R83)</f>
        <v>1570232318</v>
      </c>
      <c r="S85" s="32">
        <f>SUM(S57,S59:S62,S64:S69,S71:S77,S79:S83)</f>
        <v>1034948875</v>
      </c>
      <c r="T85" s="37">
        <f t="shared" si="14"/>
        <v>0.65910557510254986</v>
      </c>
      <c r="U85" s="37">
        <f t="shared" si="15"/>
        <v>-5.319929632492082E-2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2691118864</v>
      </c>
      <c r="E88" s="31">
        <v>2799880922</v>
      </c>
      <c r="F88" s="31">
        <v>797571451</v>
      </c>
      <c r="G88" s="36">
        <f t="shared" ref="G88:G99" si="16">IF(($D88      =0),0,($F88      /$D88      ))</f>
        <v>0.29637169196403063</v>
      </c>
      <c r="H88" s="31">
        <v>705004872</v>
      </c>
      <c r="I88" s="36">
        <f t="shared" ref="I88:I99" si="17">IF(($D88      =0),0,($H88      /$D88      ))</f>
        <v>0.26197463123278825</v>
      </c>
      <c r="J88" s="31">
        <v>724461674</v>
      </c>
      <c r="K88" s="36">
        <f t="shared" ref="K88:K99" si="18">IF(($E88      =0),0,($J88      /$E88      ))</f>
        <v>0.25874731611175283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2227037997</v>
      </c>
      <c r="O88" s="36">
        <f t="shared" ref="O88:O99" si="21">IF(($E88      =0),0,($N88      /$E88      ))</f>
        <v>0.79540454006493633</v>
      </c>
      <c r="P88" s="31">
        <v>624163216</v>
      </c>
      <c r="Q88" s="31">
        <v>2728310267</v>
      </c>
      <c r="R88" s="31">
        <v>2728310267</v>
      </c>
      <c r="S88" s="31">
        <v>2087386444</v>
      </c>
      <c r="T88" s="36">
        <f t="shared" ref="T88:T99" si="22">IF(($R88      =0),0,($S88      /$R88      ))</f>
        <v>0.7650839676292579</v>
      </c>
      <c r="U88" s="36">
        <f t="shared" ref="U88:U99" si="23">IF(($P88      =0),0,(($J88      /$P88      )-1))</f>
        <v>0.1606926768975121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3140470000</v>
      </c>
      <c r="E89" s="31">
        <v>3202750000</v>
      </c>
      <c r="F89" s="31">
        <v>1112476921</v>
      </c>
      <c r="G89" s="36">
        <f t="shared" si="16"/>
        <v>0.35423899002378623</v>
      </c>
      <c r="H89" s="31">
        <v>1116387101</v>
      </c>
      <c r="I89" s="36">
        <f t="shared" si="17"/>
        <v>0.35548408391100694</v>
      </c>
      <c r="J89" s="31">
        <v>1103548871</v>
      </c>
      <c r="K89" s="36">
        <f t="shared" si="18"/>
        <v>0.34456291343376788</v>
      </c>
      <c r="L89" s="31">
        <v>0</v>
      </c>
      <c r="M89" s="36">
        <f t="shared" si="19"/>
        <v>0</v>
      </c>
      <c r="N89" s="31">
        <f t="shared" si="20"/>
        <v>3332412893</v>
      </c>
      <c r="O89" s="36">
        <f t="shared" si="21"/>
        <v>1.0404848623838889</v>
      </c>
      <c r="P89" s="31">
        <v>1064683765</v>
      </c>
      <c r="Q89" s="31">
        <v>2600935000</v>
      </c>
      <c r="R89" s="31">
        <v>2962705000</v>
      </c>
      <c r="S89" s="31">
        <v>3193977263</v>
      </c>
      <c r="T89" s="36">
        <f t="shared" si="22"/>
        <v>1.0780611849644159</v>
      </c>
      <c r="U89" s="36">
        <f t="shared" si="23"/>
        <v>3.6503896534949121E-2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2007446006</v>
      </c>
      <c r="E90" s="31">
        <v>2081928588</v>
      </c>
      <c r="F90" s="31">
        <v>497340763</v>
      </c>
      <c r="G90" s="36">
        <f t="shared" si="16"/>
        <v>0.24774801489729334</v>
      </c>
      <c r="H90" s="31">
        <v>461466116</v>
      </c>
      <c r="I90" s="36">
        <f t="shared" si="17"/>
        <v>0.22987722440391256</v>
      </c>
      <c r="J90" s="31">
        <v>490534448</v>
      </c>
      <c r="K90" s="36">
        <f t="shared" si="18"/>
        <v>0.23561540526768537</v>
      </c>
      <c r="L90" s="31">
        <v>0</v>
      </c>
      <c r="M90" s="36">
        <f t="shared" si="19"/>
        <v>0</v>
      </c>
      <c r="N90" s="31">
        <f t="shared" si="20"/>
        <v>1449341327</v>
      </c>
      <c r="O90" s="36">
        <f t="shared" si="21"/>
        <v>0.69615323760566949</v>
      </c>
      <c r="P90" s="31">
        <v>473562947</v>
      </c>
      <c r="Q90" s="31">
        <v>1825767344</v>
      </c>
      <c r="R90" s="31">
        <v>1925767345</v>
      </c>
      <c r="S90" s="31">
        <v>1812852853</v>
      </c>
      <c r="T90" s="36">
        <f t="shared" si="22"/>
        <v>0.94136649357298141</v>
      </c>
      <c r="U90" s="36">
        <f t="shared" si="23"/>
        <v>3.5837898863316342E-2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7839034870</v>
      </c>
      <c r="E91" s="32">
        <f>SUM(E88:E90)</f>
        <v>8084559510</v>
      </c>
      <c r="F91" s="32">
        <f>SUM(F88:F90)</f>
        <v>2407389135</v>
      </c>
      <c r="G91" s="37">
        <f t="shared" si="16"/>
        <v>0.30710274605526788</v>
      </c>
      <c r="H91" s="32">
        <f>SUM(H88:H90)</f>
        <v>2282858089</v>
      </c>
      <c r="I91" s="37">
        <f t="shared" si="17"/>
        <v>0.2912167284440208</v>
      </c>
      <c r="J91" s="32">
        <f>SUM(J88:J90)</f>
        <v>2318544993</v>
      </c>
      <c r="K91" s="37">
        <f t="shared" si="18"/>
        <v>0.28678680516014904</v>
      </c>
      <c r="L91" s="32">
        <f>SUM(L88:L90)</f>
        <v>0</v>
      </c>
      <c r="M91" s="37">
        <f t="shared" si="19"/>
        <v>0</v>
      </c>
      <c r="N91" s="32">
        <f t="shared" si="20"/>
        <v>7008792217</v>
      </c>
      <c r="O91" s="37">
        <f t="shared" si="21"/>
        <v>0.8669355712368304</v>
      </c>
      <c r="P91" s="32">
        <f>SUM(P88:P90)</f>
        <v>2162409928</v>
      </c>
      <c r="Q91" s="32">
        <f>SUM(Q88:Q90)</f>
        <v>7155012611</v>
      </c>
      <c r="R91" s="32">
        <f>SUM(R88:R90)</f>
        <v>7616782612</v>
      </c>
      <c r="S91" s="32">
        <f>SUM(S88:S90)</f>
        <v>7094216560</v>
      </c>
      <c r="T91" s="37">
        <f t="shared" si="22"/>
        <v>0.93139280998033036</v>
      </c>
      <c r="U91" s="37">
        <f t="shared" si="23"/>
        <v>7.2204193561212771E-2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445772924</v>
      </c>
      <c r="E92" s="31">
        <v>445772924</v>
      </c>
      <c r="F92" s="31">
        <v>52590128</v>
      </c>
      <c r="G92" s="36">
        <f t="shared" si="16"/>
        <v>0.11797515095376228</v>
      </c>
      <c r="H92" s="31">
        <v>53076392</v>
      </c>
      <c r="I92" s="36">
        <f t="shared" si="17"/>
        <v>0.11906598436651572</v>
      </c>
      <c r="J92" s="31">
        <v>209034095</v>
      </c>
      <c r="K92" s="36">
        <f t="shared" si="18"/>
        <v>0.46892505970147258</v>
      </c>
      <c r="L92" s="31">
        <v>0</v>
      </c>
      <c r="M92" s="36">
        <f t="shared" si="19"/>
        <v>0</v>
      </c>
      <c r="N92" s="31">
        <f t="shared" si="20"/>
        <v>314700615</v>
      </c>
      <c r="O92" s="36">
        <f t="shared" si="21"/>
        <v>0.70596619502175062</v>
      </c>
      <c r="P92" s="31">
        <v>49134963</v>
      </c>
      <c r="Q92" s="31">
        <v>433443827</v>
      </c>
      <c r="R92" s="31">
        <v>433443827</v>
      </c>
      <c r="S92" s="31">
        <v>150615899</v>
      </c>
      <c r="T92" s="36">
        <f t="shared" si="22"/>
        <v>0.34748654754748648</v>
      </c>
      <c r="U92" s="36">
        <f t="shared" si="23"/>
        <v>3.2542841642111338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75734701</v>
      </c>
      <c r="E93" s="31">
        <v>75734701</v>
      </c>
      <c r="F93" s="31">
        <v>20277695</v>
      </c>
      <c r="G93" s="36">
        <f t="shared" si="16"/>
        <v>0.26774641917448122</v>
      </c>
      <c r="H93" s="31">
        <v>19154090</v>
      </c>
      <c r="I93" s="36">
        <f t="shared" si="17"/>
        <v>0.2529103534719177</v>
      </c>
      <c r="J93" s="31">
        <v>18294005</v>
      </c>
      <c r="K93" s="36">
        <f t="shared" si="18"/>
        <v>0.2415538023976618</v>
      </c>
      <c r="L93" s="31">
        <v>0</v>
      </c>
      <c r="M93" s="36">
        <f t="shared" si="19"/>
        <v>0</v>
      </c>
      <c r="N93" s="31">
        <f t="shared" si="20"/>
        <v>57725790</v>
      </c>
      <c r="O93" s="36">
        <f t="shared" si="21"/>
        <v>0.76221057504406076</v>
      </c>
      <c r="P93" s="31">
        <v>17423543</v>
      </c>
      <c r="Q93" s="31">
        <v>68463161</v>
      </c>
      <c r="R93" s="31">
        <v>70992581</v>
      </c>
      <c r="S93" s="31">
        <v>55081837</v>
      </c>
      <c r="T93" s="36">
        <f t="shared" si="22"/>
        <v>0.77588159528951339</v>
      </c>
      <c r="U93" s="36">
        <f t="shared" si="23"/>
        <v>4.9958954961112134E-2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54030964</v>
      </c>
      <c r="E94" s="31">
        <v>52271641</v>
      </c>
      <c r="F94" s="31">
        <v>12864947</v>
      </c>
      <c r="G94" s="36">
        <f t="shared" si="16"/>
        <v>0.23810322910396342</v>
      </c>
      <c r="H94" s="31">
        <v>13423151</v>
      </c>
      <c r="I94" s="36">
        <f t="shared" si="17"/>
        <v>0.24843441623584581</v>
      </c>
      <c r="J94" s="31">
        <v>13179805</v>
      </c>
      <c r="K94" s="36">
        <f t="shared" si="18"/>
        <v>0.25214063970174572</v>
      </c>
      <c r="L94" s="31">
        <v>0</v>
      </c>
      <c r="M94" s="36">
        <f t="shared" si="19"/>
        <v>0</v>
      </c>
      <c r="N94" s="31">
        <f t="shared" si="20"/>
        <v>39467903</v>
      </c>
      <c r="O94" s="36">
        <f t="shared" si="21"/>
        <v>0.75505383502308643</v>
      </c>
      <c r="P94" s="31">
        <v>11494122</v>
      </c>
      <c r="Q94" s="31">
        <v>52378218</v>
      </c>
      <c r="R94" s="31">
        <v>51453826</v>
      </c>
      <c r="S94" s="31">
        <v>36435202</v>
      </c>
      <c r="T94" s="36">
        <f t="shared" si="22"/>
        <v>0.70811453360144683</v>
      </c>
      <c r="U94" s="36">
        <f t="shared" si="23"/>
        <v>0.1466560908262502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575538589</v>
      </c>
      <c r="E96" s="32">
        <f>SUM(E92:E95)</f>
        <v>573779266</v>
      </c>
      <c r="F96" s="32">
        <f>SUM(F92:F95)</f>
        <v>85732770</v>
      </c>
      <c r="G96" s="37">
        <f t="shared" si="16"/>
        <v>0.14896094134879981</v>
      </c>
      <c r="H96" s="32">
        <f>SUM(H92:H95)</f>
        <v>85653633</v>
      </c>
      <c r="I96" s="37">
        <f t="shared" si="17"/>
        <v>0.14882344057732677</v>
      </c>
      <c r="J96" s="32">
        <f>SUM(J92:J95)</f>
        <v>240507905</v>
      </c>
      <c r="K96" s="37">
        <f t="shared" si="18"/>
        <v>0.41916451020731027</v>
      </c>
      <c r="L96" s="32">
        <f>SUM(L92:L95)</f>
        <v>0</v>
      </c>
      <c r="M96" s="37">
        <f t="shared" si="19"/>
        <v>0</v>
      </c>
      <c r="N96" s="32">
        <f t="shared" si="20"/>
        <v>411894308</v>
      </c>
      <c r="O96" s="37">
        <f t="shared" si="21"/>
        <v>0.71786195913185891</v>
      </c>
      <c r="P96" s="32">
        <f>SUM(P92:P95)</f>
        <v>78052628</v>
      </c>
      <c r="Q96" s="32">
        <f>SUM(Q92:Q95)</f>
        <v>554285206</v>
      </c>
      <c r="R96" s="32">
        <f>SUM(R92:R95)</f>
        <v>555890234</v>
      </c>
      <c r="S96" s="32">
        <f>SUM(S92:S95)</f>
        <v>242132938</v>
      </c>
      <c r="T96" s="37">
        <f t="shared" si="22"/>
        <v>0.43557688764865043</v>
      </c>
      <c r="U96" s="37">
        <f t="shared" si="23"/>
        <v>2.0813556335348502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328682357</v>
      </c>
      <c r="E97" s="31">
        <v>342009512</v>
      </c>
      <c r="F97" s="31">
        <v>27378382</v>
      </c>
      <c r="G97" s="36">
        <f t="shared" si="16"/>
        <v>8.3297388548299836E-2</v>
      </c>
      <c r="H97" s="31">
        <v>52970369</v>
      </c>
      <c r="I97" s="36">
        <f t="shared" si="17"/>
        <v>0.16115975765623464</v>
      </c>
      <c r="J97" s="31">
        <v>132331298</v>
      </c>
      <c r="K97" s="36">
        <f t="shared" si="18"/>
        <v>0.38692285844962115</v>
      </c>
      <c r="L97" s="31">
        <v>0</v>
      </c>
      <c r="M97" s="36">
        <f t="shared" si="19"/>
        <v>0</v>
      </c>
      <c r="N97" s="31">
        <f t="shared" si="20"/>
        <v>212680049</v>
      </c>
      <c r="O97" s="36">
        <f t="shared" si="21"/>
        <v>0.62185419275707166</v>
      </c>
      <c r="P97" s="31">
        <v>36985477</v>
      </c>
      <c r="Q97" s="31">
        <v>293412319</v>
      </c>
      <c r="R97" s="31">
        <v>309350401</v>
      </c>
      <c r="S97" s="31">
        <v>230602556</v>
      </c>
      <c r="T97" s="36">
        <f t="shared" si="22"/>
        <v>0.74544127065799404</v>
      </c>
      <c r="U97" s="36">
        <f t="shared" si="23"/>
        <v>2.577925951854021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97552125</v>
      </c>
      <c r="E98" s="31">
        <v>1798049</v>
      </c>
      <c r="F98" s="31">
        <v>373633</v>
      </c>
      <c r="G98" s="36">
        <f t="shared" si="16"/>
        <v>3.8300857105880576E-3</v>
      </c>
      <c r="H98" s="31">
        <v>344156</v>
      </c>
      <c r="I98" s="36">
        <f t="shared" si="17"/>
        <v>3.5279190484061728E-3</v>
      </c>
      <c r="J98" s="31">
        <v>11388489</v>
      </c>
      <c r="K98" s="36">
        <f t="shared" si="18"/>
        <v>6.3338034725416268</v>
      </c>
      <c r="L98" s="31">
        <v>0</v>
      </c>
      <c r="M98" s="36">
        <f t="shared" si="19"/>
        <v>0</v>
      </c>
      <c r="N98" s="31">
        <f t="shared" si="20"/>
        <v>12106278</v>
      </c>
      <c r="O98" s="36">
        <f t="shared" si="21"/>
        <v>6.7330078323783171</v>
      </c>
      <c r="P98" s="31">
        <v>0</v>
      </c>
      <c r="Q98" s="31">
        <v>103132316</v>
      </c>
      <c r="R98" s="31">
        <v>86544215</v>
      </c>
      <c r="S98" s="31">
        <v>36126047</v>
      </c>
      <c r="T98" s="36">
        <f t="shared" si="22"/>
        <v>0.41742879058987364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155475605</v>
      </c>
      <c r="E99" s="31">
        <v>155654605</v>
      </c>
      <c r="F99" s="31">
        <v>41023965</v>
      </c>
      <c r="G99" s="36">
        <f t="shared" si="16"/>
        <v>0.26386110541264657</v>
      </c>
      <c r="H99" s="31">
        <v>39108055</v>
      </c>
      <c r="I99" s="36">
        <f t="shared" si="17"/>
        <v>0.25153820755352585</v>
      </c>
      <c r="J99" s="31">
        <v>39504097</v>
      </c>
      <c r="K99" s="36">
        <f t="shared" si="18"/>
        <v>0.25379330730369332</v>
      </c>
      <c r="L99" s="31">
        <v>0</v>
      </c>
      <c r="M99" s="36">
        <f t="shared" si="19"/>
        <v>0</v>
      </c>
      <c r="N99" s="31">
        <f t="shared" si="20"/>
        <v>119636117</v>
      </c>
      <c r="O99" s="36">
        <f t="shared" si="21"/>
        <v>0.76859992031716629</v>
      </c>
      <c r="P99" s="31">
        <v>34014709</v>
      </c>
      <c r="Q99" s="31">
        <v>145388927</v>
      </c>
      <c r="R99" s="31">
        <v>148490977</v>
      </c>
      <c r="S99" s="31">
        <v>110899833</v>
      </c>
      <c r="T99" s="36">
        <f t="shared" si="22"/>
        <v>0.74684560126505195</v>
      </c>
      <c r="U99" s="36">
        <f t="shared" si="23"/>
        <v>0.16138277120054156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581710087</v>
      </c>
      <c r="E101" s="32">
        <f>SUM(E97:E100)</f>
        <v>499462166</v>
      </c>
      <c r="F101" s="32">
        <f>SUM(F97:F100)</f>
        <v>68775980</v>
      </c>
      <c r="G101" s="37">
        <f>IF(($D101     =0),0,($F101     /$D101     ))</f>
        <v>0.11823068146315296</v>
      </c>
      <c r="H101" s="32">
        <f>SUM(H97:H100)</f>
        <v>92422580</v>
      </c>
      <c r="I101" s="37">
        <f>IF(($D101     =0),0,($H101     /$D101     ))</f>
        <v>0.15888082752121849</v>
      </c>
      <c r="J101" s="32">
        <f>SUM(J97:J100)</f>
        <v>183223884</v>
      </c>
      <c r="K101" s="37">
        <f>IF(($E101     =0),0,($J101     /$E101     ))</f>
        <v>0.36684236859694391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344422444</v>
      </c>
      <c r="O101" s="37">
        <f>IF(($E101     =0),0,($N101     /$E101     ))</f>
        <v>0.68958665429725463</v>
      </c>
      <c r="P101" s="32">
        <f>SUM(P97:P100)</f>
        <v>71000186</v>
      </c>
      <c r="Q101" s="32">
        <f>SUM(Q97:Q100)</f>
        <v>541933562</v>
      </c>
      <c r="R101" s="32">
        <f>SUM(R97:R100)</f>
        <v>544385593</v>
      </c>
      <c r="S101" s="32">
        <f>SUM(S97:S100)</f>
        <v>377628436</v>
      </c>
      <c r="T101" s="37">
        <f>IF(($R101     =0),0,($S101     /$R101     ))</f>
        <v>0.69367823259055272</v>
      </c>
      <c r="U101" s="37">
        <f>IF(($P101     =0),0,(($J101     /$P101     )-1))</f>
        <v>1.5806113240323061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8996283546</v>
      </c>
      <c r="E102" s="32">
        <f>SUM(E88:E90,E92:E95,E97:E100)</f>
        <v>9157800942</v>
      </c>
      <c r="F102" s="32">
        <f>SUM(F88:F90,F92:F95,F97:F100)</f>
        <v>2561897885</v>
      </c>
      <c r="G102" s="37">
        <f>IF(($D102     =0),0,($F102     /$D102     ))</f>
        <v>0.28477291449301767</v>
      </c>
      <c r="H102" s="32">
        <f>SUM(H88:H90,H92:H95,H97:H100)</f>
        <v>2460934302</v>
      </c>
      <c r="I102" s="37">
        <f>IF(($D102     =0),0,($H102     /$D102     ))</f>
        <v>0.27355010426435483</v>
      </c>
      <c r="J102" s="32">
        <f>SUM(J88:J90,J92:J95,J97:J100)</f>
        <v>2742276782</v>
      </c>
      <c r="K102" s="37">
        <f>IF(($E102     =0),0,($J102     /$E102     ))</f>
        <v>0.29944708335198927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7765108969</v>
      </c>
      <c r="O102" s="37">
        <f>IF(($E102     =0),0,($N102     /$E102     ))</f>
        <v>0.84792288216128819</v>
      </c>
      <c r="P102" s="32">
        <f>SUM(P88:P90,P92:P95,P97:P100)</f>
        <v>2311462742</v>
      </c>
      <c r="Q102" s="32">
        <f>SUM(Q88:Q90,Q92:Q95,Q97:Q100)</f>
        <v>8251231379</v>
      </c>
      <c r="R102" s="32">
        <f>SUM(R88:R90,R92:R95,R97:R100)</f>
        <v>8717058439</v>
      </c>
      <c r="S102" s="32">
        <f>SUM(S88:S90,S92:S95,S97:S100)</f>
        <v>7713977934</v>
      </c>
      <c r="T102" s="37">
        <f>IF(($R102     =0),0,($S102     /$R102     ))</f>
        <v>0.88492901452716766</v>
      </c>
      <c r="U102" s="37">
        <f>IF(($P102     =0),0,(($J102     /$P102     )-1))</f>
        <v>0.18638156357529545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1643653990</v>
      </c>
      <c r="E105" s="31">
        <v>1643653990</v>
      </c>
      <c r="F105" s="31">
        <v>498234389</v>
      </c>
      <c r="G105" s="36">
        <f t="shared" ref="G105:G136" si="24">IF(($D105     =0),0,($F105     /$D105     ))</f>
        <v>0.30312607886529697</v>
      </c>
      <c r="H105" s="31">
        <v>276249482</v>
      </c>
      <c r="I105" s="36">
        <f t="shared" ref="I105:I136" si="25">IF(($D105     =0),0,($H105     /$D105     ))</f>
        <v>0.16807033821029449</v>
      </c>
      <c r="J105" s="31">
        <v>454069697</v>
      </c>
      <c r="K105" s="36">
        <f t="shared" ref="K105:K136" si="26">IF(($E105     =0),0,($J105     /$E105     ))</f>
        <v>0.27625625573421325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1228553568</v>
      </c>
      <c r="O105" s="36">
        <f t="shared" ref="O105:O136" si="29">IF(($E105     =0),0,($N105     /$E105     ))</f>
        <v>0.74745267280980465</v>
      </c>
      <c r="P105" s="31">
        <v>426193592</v>
      </c>
      <c r="Q105" s="31">
        <v>1529273850</v>
      </c>
      <c r="R105" s="31">
        <v>1529273850</v>
      </c>
      <c r="S105" s="31">
        <v>1142698383</v>
      </c>
      <c r="T105" s="36">
        <f t="shared" ref="T105:T136" si="30">IF(($R105     =0),0,($S105     /$R105     ))</f>
        <v>0.74721632296269236</v>
      </c>
      <c r="U105" s="36">
        <f t="shared" ref="U105:U136" si="31">IF(($P105     =0),0,(($J105     /$P105     )-1))</f>
        <v>6.5407142489368963E-2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1643653990</v>
      </c>
      <c r="E106" s="32">
        <f>E105</f>
        <v>1643653990</v>
      </c>
      <c r="F106" s="32">
        <f>F105</f>
        <v>498234389</v>
      </c>
      <c r="G106" s="37">
        <f t="shared" si="24"/>
        <v>0.30312607886529697</v>
      </c>
      <c r="H106" s="32">
        <f>H105</f>
        <v>276249482</v>
      </c>
      <c r="I106" s="37">
        <f t="shared" si="25"/>
        <v>0.16807033821029449</v>
      </c>
      <c r="J106" s="32">
        <f>J105</f>
        <v>454069697</v>
      </c>
      <c r="K106" s="37">
        <f t="shared" si="26"/>
        <v>0.27625625573421325</v>
      </c>
      <c r="L106" s="32">
        <f>L105</f>
        <v>0</v>
      </c>
      <c r="M106" s="37">
        <f t="shared" si="27"/>
        <v>0</v>
      </c>
      <c r="N106" s="32">
        <f t="shared" si="28"/>
        <v>1228553568</v>
      </c>
      <c r="O106" s="37">
        <f t="shared" si="29"/>
        <v>0.74745267280980465</v>
      </c>
      <c r="P106" s="32">
        <f>P105</f>
        <v>426193592</v>
      </c>
      <c r="Q106" s="32">
        <f>Q105</f>
        <v>1529273850</v>
      </c>
      <c r="R106" s="32">
        <f>R105</f>
        <v>1529273850</v>
      </c>
      <c r="S106" s="32">
        <f>S105</f>
        <v>1142698383</v>
      </c>
      <c r="T106" s="37">
        <f t="shared" si="30"/>
        <v>0.74721632296269236</v>
      </c>
      <c r="U106" s="37">
        <f t="shared" si="31"/>
        <v>6.5407142489368963E-2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14032985</v>
      </c>
      <c r="E107" s="31">
        <v>15171474</v>
      </c>
      <c r="F107" s="31">
        <v>5137987</v>
      </c>
      <c r="G107" s="36">
        <f t="shared" si="24"/>
        <v>0.36613642785195022</v>
      </c>
      <c r="H107" s="31">
        <v>3186961</v>
      </c>
      <c r="I107" s="36">
        <f t="shared" si="25"/>
        <v>0.22710499583659499</v>
      </c>
      <c r="J107" s="31">
        <v>3045218</v>
      </c>
      <c r="K107" s="36">
        <f t="shared" si="26"/>
        <v>0.20071998277820599</v>
      </c>
      <c r="L107" s="31">
        <v>0</v>
      </c>
      <c r="M107" s="36">
        <f t="shared" si="27"/>
        <v>0</v>
      </c>
      <c r="N107" s="31">
        <f t="shared" si="28"/>
        <v>11370166</v>
      </c>
      <c r="O107" s="36">
        <f t="shared" si="29"/>
        <v>0.74944372577114127</v>
      </c>
      <c r="P107" s="31">
        <v>2789858</v>
      </c>
      <c r="Q107" s="31">
        <v>13149627</v>
      </c>
      <c r="R107" s="31">
        <v>13154779</v>
      </c>
      <c r="S107" s="31">
        <v>10380723</v>
      </c>
      <c r="T107" s="36">
        <f t="shared" si="30"/>
        <v>0.78912180888785743</v>
      </c>
      <c r="U107" s="36">
        <f t="shared" si="31"/>
        <v>9.1531540314955029E-2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11095872</v>
      </c>
      <c r="E109" s="31">
        <v>12015876</v>
      </c>
      <c r="F109" s="31">
        <v>7447471</v>
      </c>
      <c r="G109" s="36">
        <f t="shared" si="24"/>
        <v>0.67119294454730549</v>
      </c>
      <c r="H109" s="31">
        <v>1075498</v>
      </c>
      <c r="I109" s="36">
        <f t="shared" si="25"/>
        <v>9.6927758359144731E-2</v>
      </c>
      <c r="J109" s="31">
        <v>2230266</v>
      </c>
      <c r="K109" s="36">
        <f t="shared" si="26"/>
        <v>0.18560993805195727</v>
      </c>
      <c r="L109" s="31">
        <v>0</v>
      </c>
      <c r="M109" s="36">
        <f t="shared" si="27"/>
        <v>0</v>
      </c>
      <c r="N109" s="31">
        <f t="shared" si="28"/>
        <v>10753235</v>
      </c>
      <c r="O109" s="36">
        <f t="shared" si="29"/>
        <v>0.89491893891048813</v>
      </c>
      <c r="P109" s="31">
        <v>-442084</v>
      </c>
      <c r="Q109" s="31">
        <v>11003713</v>
      </c>
      <c r="R109" s="31">
        <v>10279891</v>
      </c>
      <c r="S109" s="31">
        <v>9793558</v>
      </c>
      <c r="T109" s="36">
        <f t="shared" si="30"/>
        <v>0.95269084078809785</v>
      </c>
      <c r="U109" s="36">
        <f t="shared" si="31"/>
        <v>-6.0448919209923906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81644147</v>
      </c>
      <c r="E110" s="31">
        <v>82272149</v>
      </c>
      <c r="F110" s="31">
        <v>27528290</v>
      </c>
      <c r="G110" s="36">
        <f t="shared" si="24"/>
        <v>0.33717407813691774</v>
      </c>
      <c r="H110" s="31">
        <v>21515012</v>
      </c>
      <c r="I110" s="36">
        <f t="shared" si="25"/>
        <v>0.26352179293391353</v>
      </c>
      <c r="J110" s="31">
        <v>24374148</v>
      </c>
      <c r="K110" s="36">
        <f t="shared" si="26"/>
        <v>0.29626244477945995</v>
      </c>
      <c r="L110" s="31">
        <v>0</v>
      </c>
      <c r="M110" s="36">
        <f t="shared" si="27"/>
        <v>0</v>
      </c>
      <c r="N110" s="31">
        <f t="shared" si="28"/>
        <v>73417450</v>
      </c>
      <c r="O110" s="36">
        <f t="shared" si="29"/>
        <v>0.89237306782882264</v>
      </c>
      <c r="P110" s="31">
        <v>19479502</v>
      </c>
      <c r="Q110" s="31">
        <v>73613461</v>
      </c>
      <c r="R110" s="31">
        <v>73854533</v>
      </c>
      <c r="S110" s="31">
        <v>67988172</v>
      </c>
      <c r="T110" s="36">
        <f t="shared" si="30"/>
        <v>0.9205687076783764</v>
      </c>
      <c r="U110" s="36">
        <f t="shared" si="31"/>
        <v>0.25127161875082837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106773004</v>
      </c>
      <c r="E112" s="32">
        <f>SUM(E107:E111)</f>
        <v>109459499</v>
      </c>
      <c r="F112" s="32">
        <f>SUM(F107:F111)</f>
        <v>40113748</v>
      </c>
      <c r="G112" s="37">
        <f t="shared" si="24"/>
        <v>0.37569185559301116</v>
      </c>
      <c r="H112" s="32">
        <f>SUM(H107:H111)</f>
        <v>25777471</v>
      </c>
      <c r="I112" s="37">
        <f t="shared" si="25"/>
        <v>0.24142311290595514</v>
      </c>
      <c r="J112" s="32">
        <f>SUM(J107:J111)</f>
        <v>29649632</v>
      </c>
      <c r="K112" s="37">
        <f t="shared" si="26"/>
        <v>0.27087308338584665</v>
      </c>
      <c r="L112" s="32">
        <f>SUM(L107:L111)</f>
        <v>0</v>
      </c>
      <c r="M112" s="37">
        <f t="shared" si="27"/>
        <v>0</v>
      </c>
      <c r="N112" s="32">
        <f t="shared" si="28"/>
        <v>95540851</v>
      </c>
      <c r="O112" s="37">
        <f t="shared" si="29"/>
        <v>0.8728420271684233</v>
      </c>
      <c r="P112" s="32">
        <f>SUM(P107:P111)</f>
        <v>21827276</v>
      </c>
      <c r="Q112" s="32">
        <f>SUM(Q107:Q111)</f>
        <v>97766801</v>
      </c>
      <c r="R112" s="32">
        <f>SUM(R107:R111)</f>
        <v>97289203</v>
      </c>
      <c r="S112" s="32">
        <f>SUM(S107:S111)</f>
        <v>88162453</v>
      </c>
      <c r="T112" s="37">
        <f t="shared" si="30"/>
        <v>0.90618948743983441</v>
      </c>
      <c r="U112" s="37">
        <f t="shared" si="31"/>
        <v>0.3583752732132035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4909480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28712988</v>
      </c>
      <c r="E114" s="31">
        <v>31683474</v>
      </c>
      <c r="F114" s="31">
        <v>9735877</v>
      </c>
      <c r="G114" s="36">
        <f t="shared" si="24"/>
        <v>0.33907571723291213</v>
      </c>
      <c r="H114" s="31">
        <v>8727249</v>
      </c>
      <c r="I114" s="36">
        <f t="shared" si="25"/>
        <v>0.30394778140122514</v>
      </c>
      <c r="J114" s="31">
        <v>8079685</v>
      </c>
      <c r="K114" s="36">
        <f t="shared" si="26"/>
        <v>0.25501259741908355</v>
      </c>
      <c r="L114" s="31">
        <v>0</v>
      </c>
      <c r="M114" s="36">
        <f t="shared" si="27"/>
        <v>0</v>
      </c>
      <c r="N114" s="31">
        <f t="shared" si="28"/>
        <v>26542811</v>
      </c>
      <c r="O114" s="36">
        <f t="shared" si="29"/>
        <v>0.83774938947667166</v>
      </c>
      <c r="P114" s="31">
        <v>5963319</v>
      </c>
      <c r="Q114" s="31">
        <v>21628618</v>
      </c>
      <c r="R114" s="31">
        <v>25687210</v>
      </c>
      <c r="S114" s="31">
        <v>20052805</v>
      </c>
      <c r="T114" s="36">
        <f t="shared" si="30"/>
        <v>0.78065329010040407</v>
      </c>
      <c r="U114" s="36">
        <f t="shared" si="31"/>
        <v>0.354897331502809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5268511</v>
      </c>
      <c r="E115" s="31">
        <v>6231391</v>
      </c>
      <c r="F115" s="31">
        <v>905430</v>
      </c>
      <c r="G115" s="36">
        <f t="shared" si="24"/>
        <v>0.17185690605941603</v>
      </c>
      <c r="H115" s="31">
        <v>1817131</v>
      </c>
      <c r="I115" s="36">
        <f t="shared" si="25"/>
        <v>0.34490409149757872</v>
      </c>
      <c r="J115" s="31">
        <v>1363962</v>
      </c>
      <c r="K115" s="36">
        <f t="shared" si="26"/>
        <v>0.21888563885655707</v>
      </c>
      <c r="L115" s="31">
        <v>0</v>
      </c>
      <c r="M115" s="36">
        <f t="shared" si="27"/>
        <v>0</v>
      </c>
      <c r="N115" s="31">
        <f t="shared" si="28"/>
        <v>4086523</v>
      </c>
      <c r="O115" s="36">
        <f t="shared" si="29"/>
        <v>0.65579627405823193</v>
      </c>
      <c r="P115" s="31">
        <v>1258652</v>
      </c>
      <c r="Q115" s="31">
        <v>4900416</v>
      </c>
      <c r="R115" s="31">
        <v>5003141</v>
      </c>
      <c r="S115" s="31">
        <v>3765027</v>
      </c>
      <c r="T115" s="36">
        <f t="shared" si="30"/>
        <v>0.75253265898362653</v>
      </c>
      <c r="U115" s="36">
        <f t="shared" si="31"/>
        <v>8.3668877497513172E-2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101911</v>
      </c>
      <c r="R116" s="31">
        <v>98774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168980087</v>
      </c>
      <c r="E117" s="31">
        <v>168980087</v>
      </c>
      <c r="F117" s="31">
        <v>50296269</v>
      </c>
      <c r="G117" s="36">
        <f t="shared" si="24"/>
        <v>0.29764613033960624</v>
      </c>
      <c r="H117" s="31">
        <v>48553803</v>
      </c>
      <c r="I117" s="36">
        <f t="shared" si="25"/>
        <v>0.28733446562848558</v>
      </c>
      <c r="J117" s="31">
        <v>54436641</v>
      </c>
      <c r="K117" s="36">
        <f t="shared" si="26"/>
        <v>0.32214825998994778</v>
      </c>
      <c r="L117" s="31">
        <v>0</v>
      </c>
      <c r="M117" s="36">
        <f t="shared" si="27"/>
        <v>0</v>
      </c>
      <c r="N117" s="31">
        <f t="shared" si="28"/>
        <v>153286713</v>
      </c>
      <c r="O117" s="36">
        <f t="shared" si="29"/>
        <v>0.9071288559580396</v>
      </c>
      <c r="P117" s="31">
        <v>43610680</v>
      </c>
      <c r="Q117" s="31">
        <v>158771855</v>
      </c>
      <c r="R117" s="31">
        <v>150874979</v>
      </c>
      <c r="S117" s="31">
        <v>131127415</v>
      </c>
      <c r="T117" s="36">
        <f t="shared" si="30"/>
        <v>0.86911306214663997</v>
      </c>
      <c r="U117" s="36">
        <f t="shared" si="31"/>
        <v>0.24824105012808784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685460</v>
      </c>
      <c r="E118" s="31">
        <v>685460</v>
      </c>
      <c r="F118" s="31">
        <v>112058</v>
      </c>
      <c r="G118" s="36">
        <f t="shared" si="24"/>
        <v>0.16347853995856798</v>
      </c>
      <c r="H118" s="31">
        <v>168087</v>
      </c>
      <c r="I118" s="36">
        <f t="shared" si="25"/>
        <v>0.24521780993785194</v>
      </c>
      <c r="J118" s="31">
        <v>168087</v>
      </c>
      <c r="K118" s="36">
        <f t="shared" si="26"/>
        <v>0.24521780993785194</v>
      </c>
      <c r="L118" s="31">
        <v>0</v>
      </c>
      <c r="M118" s="36">
        <f t="shared" si="27"/>
        <v>0</v>
      </c>
      <c r="N118" s="31">
        <f t="shared" si="28"/>
        <v>448232</v>
      </c>
      <c r="O118" s="36">
        <f t="shared" si="29"/>
        <v>0.65391415983427192</v>
      </c>
      <c r="P118" s="31">
        <v>157986</v>
      </c>
      <c r="Q118" s="31">
        <v>653441</v>
      </c>
      <c r="R118" s="31">
        <v>653441</v>
      </c>
      <c r="S118" s="31">
        <v>472188</v>
      </c>
      <c r="T118" s="36">
        <f t="shared" si="30"/>
        <v>0.72261765025457536</v>
      </c>
      <c r="U118" s="36">
        <f t="shared" si="31"/>
        <v>6.3936044966009575E-2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1454100</v>
      </c>
      <c r="E119" s="31">
        <v>1493505</v>
      </c>
      <c r="F119" s="31">
        <v>362968</v>
      </c>
      <c r="G119" s="36">
        <f t="shared" si="24"/>
        <v>0.24961694518946428</v>
      </c>
      <c r="H119" s="31">
        <v>379732</v>
      </c>
      <c r="I119" s="36">
        <f t="shared" si="25"/>
        <v>0.26114572587855028</v>
      </c>
      <c r="J119" s="31">
        <v>389524</v>
      </c>
      <c r="K119" s="36">
        <f t="shared" si="26"/>
        <v>0.26081198255111299</v>
      </c>
      <c r="L119" s="31">
        <v>0</v>
      </c>
      <c r="M119" s="36">
        <f t="shared" si="27"/>
        <v>0</v>
      </c>
      <c r="N119" s="31">
        <f t="shared" si="28"/>
        <v>1132224</v>
      </c>
      <c r="O119" s="36">
        <f t="shared" si="29"/>
        <v>0.75809856679421894</v>
      </c>
      <c r="P119" s="31">
        <v>345078</v>
      </c>
      <c r="Q119" s="31">
        <v>1519872</v>
      </c>
      <c r="R119" s="31">
        <v>1507902</v>
      </c>
      <c r="S119" s="31">
        <v>1039033</v>
      </c>
      <c r="T119" s="36">
        <f t="shared" si="30"/>
        <v>0.68905870540658476</v>
      </c>
      <c r="U119" s="36">
        <f t="shared" si="31"/>
        <v>0.12879986553764655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205101146</v>
      </c>
      <c r="E121" s="32">
        <f>SUM(E113:E120)</f>
        <v>213983397</v>
      </c>
      <c r="F121" s="32">
        <f>SUM(F113:F120)</f>
        <v>61412602</v>
      </c>
      <c r="G121" s="37">
        <f t="shared" si="24"/>
        <v>0.29942593299795606</v>
      </c>
      <c r="H121" s="32">
        <f>SUM(H113:H120)</f>
        <v>59646002</v>
      </c>
      <c r="I121" s="37">
        <f t="shared" si="25"/>
        <v>0.29081262178808109</v>
      </c>
      <c r="J121" s="32">
        <f>SUM(J113:J120)</f>
        <v>64437899</v>
      </c>
      <c r="K121" s="37">
        <f t="shared" si="26"/>
        <v>0.30113504086487608</v>
      </c>
      <c r="L121" s="32">
        <f>SUM(L113:L120)</f>
        <v>0</v>
      </c>
      <c r="M121" s="37">
        <f t="shared" si="27"/>
        <v>0</v>
      </c>
      <c r="N121" s="32">
        <f t="shared" si="28"/>
        <v>185496503</v>
      </c>
      <c r="O121" s="37">
        <f t="shared" si="29"/>
        <v>0.8668733443838168</v>
      </c>
      <c r="P121" s="32">
        <f>SUM(P113:P120)</f>
        <v>51335715</v>
      </c>
      <c r="Q121" s="32">
        <f>SUM(Q113:Q120)</f>
        <v>187576113</v>
      </c>
      <c r="R121" s="32">
        <f>SUM(R113:R120)</f>
        <v>183825447</v>
      </c>
      <c r="S121" s="32">
        <f>SUM(S113:S120)</f>
        <v>156456468</v>
      </c>
      <c r="T121" s="37">
        <f t="shared" si="30"/>
        <v>0.85111430736790217</v>
      </c>
      <c r="U121" s="37">
        <f t="shared" si="31"/>
        <v>0.25522550918010989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2014095</v>
      </c>
      <c r="E122" s="31">
        <v>2014095</v>
      </c>
      <c r="F122" s="31">
        <v>487416</v>
      </c>
      <c r="G122" s="36">
        <f t="shared" si="24"/>
        <v>0.2420024874695583</v>
      </c>
      <c r="H122" s="31">
        <v>491820</v>
      </c>
      <c r="I122" s="36">
        <f t="shared" si="25"/>
        <v>0.24418907747648447</v>
      </c>
      <c r="J122" s="31">
        <v>494627</v>
      </c>
      <c r="K122" s="36">
        <f t="shared" si="26"/>
        <v>0.24558275553039952</v>
      </c>
      <c r="L122" s="31">
        <v>0</v>
      </c>
      <c r="M122" s="36">
        <f t="shared" si="27"/>
        <v>0</v>
      </c>
      <c r="N122" s="31">
        <f t="shared" si="28"/>
        <v>1473863</v>
      </c>
      <c r="O122" s="36">
        <f t="shared" si="29"/>
        <v>0.73177432047644231</v>
      </c>
      <c r="P122" s="31">
        <v>480873</v>
      </c>
      <c r="Q122" s="31">
        <v>1707489</v>
      </c>
      <c r="R122" s="31">
        <v>1920014</v>
      </c>
      <c r="S122" s="31">
        <v>1280732</v>
      </c>
      <c r="T122" s="36">
        <f t="shared" si="30"/>
        <v>0.66704305281107323</v>
      </c>
      <c r="U122" s="36">
        <f t="shared" si="31"/>
        <v>2.8602146512696658E-2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14380676</v>
      </c>
      <c r="E123" s="31">
        <v>16049783</v>
      </c>
      <c r="F123" s="31">
        <v>3993402</v>
      </c>
      <c r="G123" s="36">
        <f t="shared" si="24"/>
        <v>0.27769223087982792</v>
      </c>
      <c r="H123" s="31">
        <v>3998767</v>
      </c>
      <c r="I123" s="36">
        <f t="shared" si="25"/>
        <v>0.27806530096359866</v>
      </c>
      <c r="J123" s="31">
        <v>4107131</v>
      </c>
      <c r="K123" s="36">
        <f t="shared" si="26"/>
        <v>0.25589947228570004</v>
      </c>
      <c r="L123" s="31">
        <v>0</v>
      </c>
      <c r="M123" s="36">
        <f t="shared" si="27"/>
        <v>0</v>
      </c>
      <c r="N123" s="31">
        <f t="shared" si="28"/>
        <v>12099300</v>
      </c>
      <c r="O123" s="36">
        <f t="shared" si="29"/>
        <v>0.75386065967371652</v>
      </c>
      <c r="P123" s="31">
        <v>3655498</v>
      </c>
      <c r="Q123" s="31">
        <v>12296302</v>
      </c>
      <c r="R123" s="31">
        <v>13708941</v>
      </c>
      <c r="S123" s="31">
        <v>10462416</v>
      </c>
      <c r="T123" s="36">
        <f t="shared" si="30"/>
        <v>0.76318192630634274</v>
      </c>
      <c r="U123" s="36">
        <f t="shared" si="31"/>
        <v>0.12354896651564307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120634536</v>
      </c>
      <c r="E124" s="31">
        <v>118393492</v>
      </c>
      <c r="F124" s="31">
        <v>43693719</v>
      </c>
      <c r="G124" s="36">
        <f t="shared" si="24"/>
        <v>0.36219908865898898</v>
      </c>
      <c r="H124" s="31">
        <v>11493709</v>
      </c>
      <c r="I124" s="36">
        <f t="shared" si="25"/>
        <v>9.5277102072991768E-2</v>
      </c>
      <c r="J124" s="31">
        <v>53598141</v>
      </c>
      <c r="K124" s="36">
        <f t="shared" si="26"/>
        <v>0.45271188554857389</v>
      </c>
      <c r="L124" s="31">
        <v>0</v>
      </c>
      <c r="M124" s="36">
        <f t="shared" si="27"/>
        <v>0</v>
      </c>
      <c r="N124" s="31">
        <f t="shared" si="28"/>
        <v>108785569</v>
      </c>
      <c r="O124" s="36">
        <f t="shared" si="29"/>
        <v>0.91884754104558386</v>
      </c>
      <c r="P124" s="31">
        <v>27573841</v>
      </c>
      <c r="Q124" s="31">
        <v>107799180</v>
      </c>
      <c r="R124" s="31">
        <v>110470146</v>
      </c>
      <c r="S124" s="31">
        <v>102007414</v>
      </c>
      <c r="T124" s="36">
        <f t="shared" si="30"/>
        <v>0.92339349311623065</v>
      </c>
      <c r="U124" s="36">
        <f t="shared" si="31"/>
        <v>0.94380394809703883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137029307</v>
      </c>
      <c r="E126" s="32">
        <f>SUM(E122:E125)</f>
        <v>136457370</v>
      </c>
      <c r="F126" s="32">
        <f>SUM(F122:F125)</f>
        <v>48174537</v>
      </c>
      <c r="G126" s="37">
        <f t="shared" si="24"/>
        <v>0.35156374978967092</v>
      </c>
      <c r="H126" s="32">
        <f>SUM(H122:H125)</f>
        <v>15984296</v>
      </c>
      <c r="I126" s="37">
        <f t="shared" si="25"/>
        <v>0.11664873996626138</v>
      </c>
      <c r="J126" s="32">
        <f>SUM(J122:J125)</f>
        <v>58199899</v>
      </c>
      <c r="K126" s="37">
        <f t="shared" si="26"/>
        <v>0.42650608757885339</v>
      </c>
      <c r="L126" s="32">
        <f>SUM(L122:L125)</f>
        <v>0</v>
      </c>
      <c r="M126" s="37">
        <f t="shared" si="27"/>
        <v>0</v>
      </c>
      <c r="N126" s="32">
        <f t="shared" si="28"/>
        <v>122358732</v>
      </c>
      <c r="O126" s="37">
        <f t="shared" si="29"/>
        <v>0.89668100740912715</v>
      </c>
      <c r="P126" s="32">
        <f>SUM(P122:P125)</f>
        <v>31710212</v>
      </c>
      <c r="Q126" s="32">
        <f>SUM(Q122:Q125)</f>
        <v>121802971</v>
      </c>
      <c r="R126" s="32">
        <f>SUM(R122:R125)</f>
        <v>126099101</v>
      </c>
      <c r="S126" s="32">
        <f>SUM(S122:S125)</f>
        <v>113750562</v>
      </c>
      <c r="T126" s="37">
        <f t="shared" si="30"/>
        <v>0.90207274356381018</v>
      </c>
      <c r="U126" s="37">
        <f t="shared" si="31"/>
        <v>0.8353677042588048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33112677</v>
      </c>
      <c r="E127" s="31">
        <v>33112677</v>
      </c>
      <c r="F127" s="31">
        <v>10814377</v>
      </c>
      <c r="G127" s="36">
        <f t="shared" si="24"/>
        <v>0.32659325611154905</v>
      </c>
      <c r="H127" s="31">
        <v>9303591</v>
      </c>
      <c r="I127" s="36">
        <f t="shared" si="25"/>
        <v>0.2809676487346523</v>
      </c>
      <c r="J127" s="31">
        <v>9797940</v>
      </c>
      <c r="K127" s="36">
        <f t="shared" si="26"/>
        <v>0.29589694605482969</v>
      </c>
      <c r="L127" s="31">
        <v>0</v>
      </c>
      <c r="M127" s="36">
        <f t="shared" si="27"/>
        <v>0</v>
      </c>
      <c r="N127" s="31">
        <f t="shared" si="28"/>
        <v>29915908</v>
      </c>
      <c r="O127" s="36">
        <f t="shared" si="29"/>
        <v>0.90345785090103103</v>
      </c>
      <c r="P127" s="31">
        <v>8824241</v>
      </c>
      <c r="Q127" s="31">
        <v>28698343</v>
      </c>
      <c r="R127" s="31">
        <v>30944693</v>
      </c>
      <c r="S127" s="31">
        <v>28523335</v>
      </c>
      <c r="T127" s="36">
        <f t="shared" si="30"/>
        <v>0.9217520755497558</v>
      </c>
      <c r="U127" s="36">
        <f t="shared" si="31"/>
        <v>0.11034365448541128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2034904</v>
      </c>
      <c r="E128" s="31">
        <v>2034904</v>
      </c>
      <c r="F128" s="31">
        <v>609006</v>
      </c>
      <c r="G128" s="36">
        <f t="shared" si="24"/>
        <v>0.29927996603279566</v>
      </c>
      <c r="H128" s="31">
        <v>653139</v>
      </c>
      <c r="I128" s="36">
        <f t="shared" si="25"/>
        <v>0.32096796703923136</v>
      </c>
      <c r="J128" s="31">
        <v>654099</v>
      </c>
      <c r="K128" s="36">
        <f t="shared" si="26"/>
        <v>0.32143973376631035</v>
      </c>
      <c r="L128" s="31">
        <v>0</v>
      </c>
      <c r="M128" s="36">
        <f t="shared" si="27"/>
        <v>0</v>
      </c>
      <c r="N128" s="31">
        <f t="shared" si="28"/>
        <v>1916244</v>
      </c>
      <c r="O128" s="36">
        <f t="shared" si="29"/>
        <v>0.94168766683833738</v>
      </c>
      <c r="P128" s="31">
        <v>555640</v>
      </c>
      <c r="Q128" s="31">
        <v>1453803</v>
      </c>
      <c r="R128" s="31">
        <v>1610003</v>
      </c>
      <c r="S128" s="31">
        <v>1480956</v>
      </c>
      <c r="T128" s="36">
        <f t="shared" si="30"/>
        <v>0.919846733204845</v>
      </c>
      <c r="U128" s="36">
        <f t="shared" si="31"/>
        <v>0.17719926571161193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700000</v>
      </c>
      <c r="E129" s="31">
        <v>700000</v>
      </c>
      <c r="F129" s="31">
        <v>734534</v>
      </c>
      <c r="G129" s="36">
        <f t="shared" si="24"/>
        <v>1.0493342857142858</v>
      </c>
      <c r="H129" s="31">
        <v>827368</v>
      </c>
      <c r="I129" s="36">
        <f t="shared" si="25"/>
        <v>1.1819542857142857</v>
      </c>
      <c r="J129" s="31">
        <v>347102</v>
      </c>
      <c r="K129" s="36">
        <f t="shared" si="26"/>
        <v>0.49586000000000002</v>
      </c>
      <c r="L129" s="31">
        <v>0</v>
      </c>
      <c r="M129" s="36">
        <f t="shared" si="27"/>
        <v>0</v>
      </c>
      <c r="N129" s="31">
        <f t="shared" si="28"/>
        <v>1909004</v>
      </c>
      <c r="O129" s="36">
        <f t="shared" si="29"/>
        <v>2.7271485714285713</v>
      </c>
      <c r="P129" s="31">
        <v>522518</v>
      </c>
      <c r="Q129" s="31">
        <v>600000</v>
      </c>
      <c r="R129" s="31">
        <v>600000</v>
      </c>
      <c r="S129" s="31">
        <v>1171763</v>
      </c>
      <c r="T129" s="36">
        <f t="shared" si="30"/>
        <v>1.9529383333333334</v>
      </c>
      <c r="U129" s="36">
        <f t="shared" si="31"/>
        <v>-0.33571283668696583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15067965</v>
      </c>
      <c r="E130" s="31">
        <v>17048792</v>
      </c>
      <c r="F130" s="31">
        <v>2976486</v>
      </c>
      <c r="G130" s="36">
        <f t="shared" si="24"/>
        <v>0.19753735822986052</v>
      </c>
      <c r="H130" s="31">
        <v>2943919</v>
      </c>
      <c r="I130" s="36">
        <f t="shared" si="25"/>
        <v>0.19537601792942844</v>
      </c>
      <c r="J130" s="31">
        <v>2928112</v>
      </c>
      <c r="K130" s="36">
        <f t="shared" si="26"/>
        <v>0.17174894268168678</v>
      </c>
      <c r="L130" s="31">
        <v>0</v>
      </c>
      <c r="M130" s="36">
        <f t="shared" si="27"/>
        <v>0</v>
      </c>
      <c r="N130" s="31">
        <f t="shared" si="28"/>
        <v>8848517</v>
      </c>
      <c r="O130" s="36">
        <f t="shared" si="29"/>
        <v>0.51901137628988614</v>
      </c>
      <c r="P130" s="31">
        <v>2610234</v>
      </c>
      <c r="Q130" s="31">
        <v>14016232</v>
      </c>
      <c r="R130" s="31">
        <v>13951820</v>
      </c>
      <c r="S130" s="31">
        <v>7851502</v>
      </c>
      <c r="T130" s="36">
        <f t="shared" si="30"/>
        <v>0.56275826379640792</v>
      </c>
      <c r="U130" s="36">
        <f t="shared" si="31"/>
        <v>0.12178141883064897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50915546</v>
      </c>
      <c r="E132" s="32">
        <f>SUM(E127:E131)</f>
        <v>52896373</v>
      </c>
      <c r="F132" s="32">
        <f>SUM(F127:F131)</f>
        <v>15134403</v>
      </c>
      <c r="G132" s="37">
        <f t="shared" si="24"/>
        <v>0.29724522643830631</v>
      </c>
      <c r="H132" s="32">
        <f>SUM(H127:H131)</f>
        <v>13728017</v>
      </c>
      <c r="I132" s="37">
        <f t="shared" si="25"/>
        <v>0.26962328951554404</v>
      </c>
      <c r="J132" s="32">
        <f>SUM(J127:J131)</f>
        <v>13727253</v>
      </c>
      <c r="K132" s="37">
        <f t="shared" si="26"/>
        <v>0.25951217865164405</v>
      </c>
      <c r="L132" s="32">
        <f>SUM(L127:L131)</f>
        <v>0</v>
      </c>
      <c r="M132" s="37">
        <f t="shared" si="27"/>
        <v>0</v>
      </c>
      <c r="N132" s="32">
        <f t="shared" si="28"/>
        <v>42589673</v>
      </c>
      <c r="O132" s="37">
        <f t="shared" si="29"/>
        <v>0.80515299224769155</v>
      </c>
      <c r="P132" s="32">
        <f>SUM(P127:P131)</f>
        <v>12512633</v>
      </c>
      <c r="Q132" s="32">
        <f>SUM(Q127:Q131)</f>
        <v>44768378</v>
      </c>
      <c r="R132" s="32">
        <f>SUM(R127:R131)</f>
        <v>47106516</v>
      </c>
      <c r="S132" s="32">
        <f>SUM(S127:S131)</f>
        <v>39027556</v>
      </c>
      <c r="T132" s="37">
        <f t="shared" si="30"/>
        <v>0.82849591338913708</v>
      </c>
      <c r="U132" s="37">
        <f t="shared" si="31"/>
        <v>9.7071495663622498E-2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165464267</v>
      </c>
      <c r="E133" s="31">
        <v>166012233</v>
      </c>
      <c r="F133" s="31">
        <v>49772227</v>
      </c>
      <c r="G133" s="36">
        <f t="shared" si="24"/>
        <v>0.30080347801014945</v>
      </c>
      <c r="H133" s="31">
        <v>44908991</v>
      </c>
      <c r="I133" s="36">
        <f t="shared" si="25"/>
        <v>0.27141202033669298</v>
      </c>
      <c r="J133" s="31">
        <v>41162281</v>
      </c>
      <c r="K133" s="36">
        <f t="shared" si="26"/>
        <v>0.24794727627089988</v>
      </c>
      <c r="L133" s="31">
        <v>0</v>
      </c>
      <c r="M133" s="36">
        <f t="shared" si="27"/>
        <v>0</v>
      </c>
      <c r="N133" s="31">
        <f t="shared" si="28"/>
        <v>135843499</v>
      </c>
      <c r="O133" s="36">
        <f t="shared" si="29"/>
        <v>0.81827403044449143</v>
      </c>
      <c r="P133" s="31">
        <v>38857035</v>
      </c>
      <c r="Q133" s="31">
        <v>157009331</v>
      </c>
      <c r="R133" s="31">
        <v>156649331</v>
      </c>
      <c r="S133" s="31">
        <v>128748824</v>
      </c>
      <c r="T133" s="36">
        <f t="shared" si="30"/>
        <v>0.82189194922256004</v>
      </c>
      <c r="U133" s="36">
        <f t="shared" si="31"/>
        <v>5.9326348497768855E-2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3169388</v>
      </c>
      <c r="E134" s="31">
        <v>2596435</v>
      </c>
      <c r="F134" s="31">
        <v>664674</v>
      </c>
      <c r="G134" s="36">
        <f t="shared" si="24"/>
        <v>0.20971682861170673</v>
      </c>
      <c r="H134" s="31">
        <v>695959</v>
      </c>
      <c r="I134" s="36">
        <f t="shared" si="25"/>
        <v>0.2195878194780822</v>
      </c>
      <c r="J134" s="31">
        <v>685102</v>
      </c>
      <c r="K134" s="36">
        <f t="shared" si="26"/>
        <v>0.26386256540217645</v>
      </c>
      <c r="L134" s="31">
        <v>0</v>
      </c>
      <c r="M134" s="36">
        <f t="shared" si="27"/>
        <v>0</v>
      </c>
      <c r="N134" s="31">
        <f t="shared" si="28"/>
        <v>2045735</v>
      </c>
      <c r="O134" s="36">
        <f t="shared" si="29"/>
        <v>0.78790148800181792</v>
      </c>
      <c r="P134" s="31">
        <v>499045</v>
      </c>
      <c r="Q134" s="31">
        <v>2434140</v>
      </c>
      <c r="R134" s="31">
        <v>2434241</v>
      </c>
      <c r="S134" s="31">
        <v>1507055</v>
      </c>
      <c r="T134" s="36">
        <f t="shared" si="30"/>
        <v>0.61910673593945709</v>
      </c>
      <c r="U134" s="36">
        <f t="shared" si="31"/>
        <v>0.37282609784688758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7910052</v>
      </c>
      <c r="E135" s="31">
        <v>10490797</v>
      </c>
      <c r="F135" s="31">
        <v>5123871</v>
      </c>
      <c r="G135" s="36">
        <f t="shared" si="24"/>
        <v>0.64776704375647598</v>
      </c>
      <c r="H135" s="31">
        <v>-2651349</v>
      </c>
      <c r="I135" s="36">
        <f t="shared" si="25"/>
        <v>-0.33518730344629843</v>
      </c>
      <c r="J135" s="31">
        <v>2223091</v>
      </c>
      <c r="K135" s="36">
        <f t="shared" si="26"/>
        <v>0.21190868529817133</v>
      </c>
      <c r="L135" s="31">
        <v>0</v>
      </c>
      <c r="M135" s="36">
        <f t="shared" si="27"/>
        <v>0</v>
      </c>
      <c r="N135" s="31">
        <f t="shared" si="28"/>
        <v>4695613</v>
      </c>
      <c r="O135" s="36">
        <f t="shared" si="29"/>
        <v>0.44759354317884525</v>
      </c>
      <c r="P135" s="31">
        <v>2336842</v>
      </c>
      <c r="Q135" s="31">
        <v>8146789</v>
      </c>
      <c r="R135" s="31">
        <v>8146789</v>
      </c>
      <c r="S135" s="31">
        <v>4126643</v>
      </c>
      <c r="T135" s="36">
        <f t="shared" si="30"/>
        <v>0.50653613343858539</v>
      </c>
      <c r="U135" s="36">
        <f t="shared" si="31"/>
        <v>-4.8677231922397812E-2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176543707</v>
      </c>
      <c r="E137" s="32">
        <f>SUM(E133:E136)</f>
        <v>179099465</v>
      </c>
      <c r="F137" s="32">
        <f>SUM(F133:F136)</f>
        <v>55560772</v>
      </c>
      <c r="G137" s="37">
        <f t="shared" ref="G137:G170" si="32">IF(($D137     =0),0,($F137     /$D137     ))</f>
        <v>0.31471397618267977</v>
      </c>
      <c r="H137" s="32">
        <f>SUM(H133:H136)</f>
        <v>42953601</v>
      </c>
      <c r="I137" s="37">
        <f t="shared" ref="I137:I170" si="33">IF(($D137     =0),0,($H137     /$D137     ))</f>
        <v>0.24330292894552169</v>
      </c>
      <c r="J137" s="32">
        <f>SUM(J133:J136)</f>
        <v>44070474</v>
      </c>
      <c r="K137" s="37">
        <f t="shared" ref="K137:K170" si="34">IF(($E137     =0),0,($J137     /$E137     ))</f>
        <v>0.24606703319856371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142584847</v>
      </c>
      <c r="O137" s="37">
        <f t="shared" ref="O137:O170" si="37">IF(($E137     =0),0,($N137     /$E137     ))</f>
        <v>0.79612101018838888</v>
      </c>
      <c r="P137" s="32">
        <f>SUM(P133:P136)</f>
        <v>41692922</v>
      </c>
      <c r="Q137" s="32">
        <f>SUM(Q133:Q136)</f>
        <v>167590260</v>
      </c>
      <c r="R137" s="32">
        <f>SUM(R133:R136)</f>
        <v>167230361</v>
      </c>
      <c r="S137" s="32">
        <f>SUM(S133:S136)</f>
        <v>134382522</v>
      </c>
      <c r="T137" s="37">
        <f t="shared" ref="T137:T170" si="38">IF(($R137     =0),0,($S137     /$R137     ))</f>
        <v>0.80357730017696971</v>
      </c>
      <c r="U137" s="37">
        <f t="shared" ref="U137:U170" si="39">IF(($P137     =0),0,(($J137     /$P137     )-1))</f>
        <v>5.702531475246575E-2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11722440</v>
      </c>
      <c r="E139" s="31">
        <v>12722440</v>
      </c>
      <c r="F139" s="31">
        <v>3010331</v>
      </c>
      <c r="G139" s="36">
        <f t="shared" si="32"/>
        <v>0.25680071725681686</v>
      </c>
      <c r="H139" s="31">
        <v>3008288</v>
      </c>
      <c r="I139" s="36">
        <f t="shared" si="33"/>
        <v>0.25662643613445663</v>
      </c>
      <c r="J139" s="31">
        <v>3006798</v>
      </c>
      <c r="K139" s="36">
        <f t="shared" si="34"/>
        <v>0.2363381552595257</v>
      </c>
      <c r="L139" s="31">
        <v>0</v>
      </c>
      <c r="M139" s="36">
        <f t="shared" si="35"/>
        <v>0</v>
      </c>
      <c r="N139" s="31">
        <f t="shared" si="36"/>
        <v>9025417</v>
      </c>
      <c r="O139" s="36">
        <f t="shared" si="37"/>
        <v>0.70940927998088421</v>
      </c>
      <c r="P139" s="31">
        <v>2840224</v>
      </c>
      <c r="Q139" s="31">
        <v>9127501</v>
      </c>
      <c r="R139" s="31">
        <v>13319428</v>
      </c>
      <c r="S139" s="31">
        <v>8527621</v>
      </c>
      <c r="T139" s="36">
        <f t="shared" si="38"/>
        <v>0.64023928054568113</v>
      </c>
      <c r="U139" s="36">
        <f t="shared" si="39"/>
        <v>5.8648191128586991E-2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28811800</v>
      </c>
      <c r="E140" s="31">
        <v>37230953</v>
      </c>
      <c r="F140" s="31">
        <v>9724230</v>
      </c>
      <c r="G140" s="36">
        <f t="shared" si="32"/>
        <v>0.3375085902303917</v>
      </c>
      <c r="H140" s="31">
        <v>8978661</v>
      </c>
      <c r="I140" s="36">
        <f t="shared" si="33"/>
        <v>0.31163138019839093</v>
      </c>
      <c r="J140" s="31">
        <v>8843037</v>
      </c>
      <c r="K140" s="36">
        <f t="shared" si="34"/>
        <v>0.2375184164638493</v>
      </c>
      <c r="L140" s="31">
        <v>0</v>
      </c>
      <c r="M140" s="36">
        <f t="shared" si="35"/>
        <v>0</v>
      </c>
      <c r="N140" s="31">
        <f t="shared" si="36"/>
        <v>27545928</v>
      </c>
      <c r="O140" s="36">
        <f t="shared" si="37"/>
        <v>0.73986631499870548</v>
      </c>
      <c r="P140" s="31">
        <v>7827762</v>
      </c>
      <c r="Q140" s="31">
        <v>28587742</v>
      </c>
      <c r="R140" s="31">
        <v>28587742</v>
      </c>
      <c r="S140" s="31">
        <v>22430470</v>
      </c>
      <c r="T140" s="36">
        <f t="shared" si="38"/>
        <v>0.78461845639994932</v>
      </c>
      <c r="U140" s="36">
        <f t="shared" si="39"/>
        <v>0.12970182281985587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2011648</v>
      </c>
      <c r="E141" s="31">
        <v>2011648</v>
      </c>
      <c r="F141" s="31">
        <v>568097</v>
      </c>
      <c r="G141" s="36">
        <f t="shared" si="32"/>
        <v>0.28240378038304914</v>
      </c>
      <c r="H141" s="31">
        <v>530764</v>
      </c>
      <c r="I141" s="36">
        <f t="shared" si="33"/>
        <v>0.26384536459658947</v>
      </c>
      <c r="J141" s="31">
        <v>548231</v>
      </c>
      <c r="K141" s="36">
        <f t="shared" si="34"/>
        <v>0.27252829520870453</v>
      </c>
      <c r="L141" s="31">
        <v>0</v>
      </c>
      <c r="M141" s="36">
        <f t="shared" si="35"/>
        <v>0</v>
      </c>
      <c r="N141" s="31">
        <f t="shared" si="36"/>
        <v>1647092</v>
      </c>
      <c r="O141" s="36">
        <f t="shared" si="37"/>
        <v>0.81877744018834309</v>
      </c>
      <c r="P141" s="31">
        <v>551013</v>
      </c>
      <c r="Q141" s="31">
        <v>1785584</v>
      </c>
      <c r="R141" s="31">
        <v>1923829</v>
      </c>
      <c r="S141" s="31">
        <v>1653863</v>
      </c>
      <c r="T141" s="36">
        <f t="shared" si="38"/>
        <v>0.85967255925552633</v>
      </c>
      <c r="U141" s="36">
        <f t="shared" si="39"/>
        <v>-5.0488826942377552E-3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11517404</v>
      </c>
      <c r="E142" s="31">
        <v>11517404</v>
      </c>
      <c r="F142" s="31">
        <v>3256042</v>
      </c>
      <c r="G142" s="36">
        <f t="shared" si="32"/>
        <v>0.28270624178851417</v>
      </c>
      <c r="H142" s="31">
        <v>3250449</v>
      </c>
      <c r="I142" s="36">
        <f t="shared" si="33"/>
        <v>0.28222062888477301</v>
      </c>
      <c r="J142" s="31">
        <v>3293115</v>
      </c>
      <c r="K142" s="36">
        <f t="shared" si="34"/>
        <v>0.28592510951252559</v>
      </c>
      <c r="L142" s="31">
        <v>0</v>
      </c>
      <c r="M142" s="36">
        <f t="shared" si="35"/>
        <v>0</v>
      </c>
      <c r="N142" s="31">
        <f t="shared" si="36"/>
        <v>9799606</v>
      </c>
      <c r="O142" s="36">
        <f t="shared" si="37"/>
        <v>0.85085198018581265</v>
      </c>
      <c r="P142" s="31">
        <v>2515569</v>
      </c>
      <c r="Q142" s="31">
        <v>10051154</v>
      </c>
      <c r="R142" s="31">
        <v>10051154</v>
      </c>
      <c r="S142" s="31">
        <v>7574441</v>
      </c>
      <c r="T142" s="36">
        <f t="shared" si="38"/>
        <v>0.75358918985819934</v>
      </c>
      <c r="U142" s="36">
        <f t="shared" si="39"/>
        <v>0.30909348938550285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54063292</v>
      </c>
      <c r="E144" s="32">
        <f>SUM(E138:E143)</f>
        <v>63482445</v>
      </c>
      <c r="F144" s="32">
        <f>SUM(F138:F143)</f>
        <v>16558700</v>
      </c>
      <c r="G144" s="37">
        <f t="shared" si="32"/>
        <v>0.30628360551924955</v>
      </c>
      <c r="H144" s="32">
        <f>SUM(H138:H143)</f>
        <v>15768162</v>
      </c>
      <c r="I144" s="37">
        <f t="shared" si="33"/>
        <v>0.2916611515258819</v>
      </c>
      <c r="J144" s="32">
        <f>SUM(J138:J143)</f>
        <v>15691181</v>
      </c>
      <c r="K144" s="37">
        <f t="shared" si="34"/>
        <v>0.24717354537935646</v>
      </c>
      <c r="L144" s="32">
        <f>SUM(L138:L143)</f>
        <v>0</v>
      </c>
      <c r="M144" s="37">
        <f t="shared" si="35"/>
        <v>0</v>
      </c>
      <c r="N144" s="32">
        <f t="shared" si="36"/>
        <v>48018043</v>
      </c>
      <c r="O144" s="37">
        <f t="shared" si="37"/>
        <v>0.75639876504441506</v>
      </c>
      <c r="P144" s="32">
        <f>SUM(P138:P143)</f>
        <v>13734568</v>
      </c>
      <c r="Q144" s="32">
        <f>SUM(Q138:Q143)</f>
        <v>49551981</v>
      </c>
      <c r="R144" s="32">
        <f>SUM(R138:R143)</f>
        <v>53882153</v>
      </c>
      <c r="S144" s="32">
        <f>SUM(S138:S143)</f>
        <v>40186395</v>
      </c>
      <c r="T144" s="37">
        <f t="shared" si="38"/>
        <v>0.74582014196797219</v>
      </c>
      <c r="U144" s="37">
        <f t="shared" si="39"/>
        <v>0.14245901290815999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408655</v>
      </c>
      <c r="E145" s="31">
        <v>469953</v>
      </c>
      <c r="F145" s="31">
        <v>117489</v>
      </c>
      <c r="G145" s="36">
        <f t="shared" si="32"/>
        <v>0.28750168234819101</v>
      </c>
      <c r="H145" s="31">
        <v>117489</v>
      </c>
      <c r="I145" s="36">
        <f t="shared" si="33"/>
        <v>0.28750168234819101</v>
      </c>
      <c r="J145" s="31">
        <v>117489</v>
      </c>
      <c r="K145" s="36">
        <f t="shared" si="34"/>
        <v>0.25000159590427129</v>
      </c>
      <c r="L145" s="31">
        <v>0</v>
      </c>
      <c r="M145" s="36">
        <f t="shared" si="35"/>
        <v>0</v>
      </c>
      <c r="N145" s="31">
        <f t="shared" si="36"/>
        <v>352467</v>
      </c>
      <c r="O145" s="36">
        <f t="shared" si="37"/>
        <v>0.75000478771281387</v>
      </c>
      <c r="P145" s="31">
        <v>117489</v>
      </c>
      <c r="Q145" s="31">
        <v>485605</v>
      </c>
      <c r="R145" s="31">
        <v>439657</v>
      </c>
      <c r="S145" s="31">
        <v>352467</v>
      </c>
      <c r="T145" s="36">
        <f t="shared" si="38"/>
        <v>0.80168631455884931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31113462</v>
      </c>
      <c r="E147" s="31">
        <v>30985579</v>
      </c>
      <c r="F147" s="31">
        <v>1423699</v>
      </c>
      <c r="G147" s="36">
        <f t="shared" si="32"/>
        <v>4.5758295878485011E-2</v>
      </c>
      <c r="H147" s="31">
        <v>5848476</v>
      </c>
      <c r="I147" s="36">
        <f t="shared" si="33"/>
        <v>0.18797252456187613</v>
      </c>
      <c r="J147" s="31">
        <v>18614359</v>
      </c>
      <c r="K147" s="36">
        <f t="shared" si="34"/>
        <v>0.60074265515580649</v>
      </c>
      <c r="L147" s="31">
        <v>0</v>
      </c>
      <c r="M147" s="36">
        <f t="shared" si="35"/>
        <v>0</v>
      </c>
      <c r="N147" s="31">
        <f t="shared" si="36"/>
        <v>25886534</v>
      </c>
      <c r="O147" s="36">
        <f t="shared" si="37"/>
        <v>0.83543812429646702</v>
      </c>
      <c r="P147" s="31">
        <v>15590225</v>
      </c>
      <c r="Q147" s="31">
        <v>31459962</v>
      </c>
      <c r="R147" s="31">
        <v>29464207</v>
      </c>
      <c r="S147" s="31">
        <v>18415705</v>
      </c>
      <c r="T147" s="36">
        <f t="shared" si="38"/>
        <v>0.62501953641582819</v>
      </c>
      <c r="U147" s="36">
        <f t="shared" si="39"/>
        <v>0.19397628963020108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3874600</v>
      </c>
      <c r="E148" s="31">
        <v>3874600</v>
      </c>
      <c r="F148" s="31">
        <v>1411830</v>
      </c>
      <c r="G148" s="36">
        <f t="shared" si="32"/>
        <v>0.36438083931244514</v>
      </c>
      <c r="H148" s="31">
        <v>1435799</v>
      </c>
      <c r="I148" s="36">
        <f t="shared" si="33"/>
        <v>0.37056702627367988</v>
      </c>
      <c r="J148" s="31">
        <v>767597</v>
      </c>
      <c r="K148" s="36">
        <f t="shared" si="34"/>
        <v>0.19810999845145305</v>
      </c>
      <c r="L148" s="31">
        <v>0</v>
      </c>
      <c r="M148" s="36">
        <f t="shared" si="35"/>
        <v>0</v>
      </c>
      <c r="N148" s="31">
        <f t="shared" si="36"/>
        <v>3615226</v>
      </c>
      <c r="O148" s="36">
        <f t="shared" si="37"/>
        <v>0.93305786403757807</v>
      </c>
      <c r="P148" s="31">
        <v>843577</v>
      </c>
      <c r="Q148" s="31">
        <v>3795680</v>
      </c>
      <c r="R148" s="31">
        <v>3795680</v>
      </c>
      <c r="S148" s="31">
        <v>3539524</v>
      </c>
      <c r="T148" s="36">
        <f t="shared" si="38"/>
        <v>0.93251380516798044</v>
      </c>
      <c r="U148" s="36">
        <f t="shared" si="39"/>
        <v>-9.0068837818005898E-2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35396717</v>
      </c>
      <c r="E150" s="32">
        <f>SUM(E145:E149)</f>
        <v>35330132</v>
      </c>
      <c r="F150" s="32">
        <f>SUM(F145:F149)</f>
        <v>2953018</v>
      </c>
      <c r="G150" s="37">
        <f t="shared" si="32"/>
        <v>8.3426324537385771E-2</v>
      </c>
      <c r="H150" s="32">
        <f>SUM(H145:H149)</f>
        <v>7401764</v>
      </c>
      <c r="I150" s="37">
        <f t="shared" si="33"/>
        <v>0.20910877130215211</v>
      </c>
      <c r="J150" s="32">
        <f>SUM(J145:J149)</f>
        <v>19499445</v>
      </c>
      <c r="K150" s="37">
        <f t="shared" si="34"/>
        <v>0.55192109103922959</v>
      </c>
      <c r="L150" s="32">
        <f>SUM(L145:L149)</f>
        <v>0</v>
      </c>
      <c r="M150" s="37">
        <f t="shared" si="35"/>
        <v>0</v>
      </c>
      <c r="N150" s="32">
        <f t="shared" si="36"/>
        <v>29854227</v>
      </c>
      <c r="O150" s="37">
        <f t="shared" si="37"/>
        <v>0.84500751369963745</v>
      </c>
      <c r="P150" s="32">
        <f>SUM(P145:P149)</f>
        <v>16551291</v>
      </c>
      <c r="Q150" s="32">
        <f>SUM(Q145:Q149)</f>
        <v>35741247</v>
      </c>
      <c r="R150" s="32">
        <f>SUM(R145:R149)</f>
        <v>33699544</v>
      </c>
      <c r="S150" s="32">
        <f>SUM(S145:S149)</f>
        <v>22307696</v>
      </c>
      <c r="T150" s="37">
        <f t="shared" si="38"/>
        <v>0.66195839326490591</v>
      </c>
      <c r="U150" s="37">
        <f t="shared" si="39"/>
        <v>0.17812229873790519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2778544</v>
      </c>
      <c r="E151" s="31">
        <v>2793511</v>
      </c>
      <c r="F151" s="31">
        <v>1541220</v>
      </c>
      <c r="G151" s="36">
        <f t="shared" si="32"/>
        <v>0.55468619535987196</v>
      </c>
      <c r="H151" s="31">
        <v>928124</v>
      </c>
      <c r="I151" s="36">
        <f t="shared" si="33"/>
        <v>0.33403250047506894</v>
      </c>
      <c r="J151" s="31">
        <v>187971</v>
      </c>
      <c r="K151" s="36">
        <f t="shared" si="34"/>
        <v>6.7288440961929277E-2</v>
      </c>
      <c r="L151" s="31">
        <v>0</v>
      </c>
      <c r="M151" s="36">
        <f t="shared" si="35"/>
        <v>0</v>
      </c>
      <c r="N151" s="31">
        <f t="shared" si="36"/>
        <v>2657315</v>
      </c>
      <c r="O151" s="36">
        <f t="shared" si="37"/>
        <v>0.95124558306732998</v>
      </c>
      <c r="P151" s="31">
        <v>222700</v>
      </c>
      <c r="Q151" s="31">
        <v>2718868</v>
      </c>
      <c r="R151" s="31">
        <v>2718868</v>
      </c>
      <c r="S151" s="31">
        <v>2517033</v>
      </c>
      <c r="T151" s="36">
        <f t="shared" si="38"/>
        <v>0.92576506104746537</v>
      </c>
      <c r="U151" s="36">
        <f t="shared" si="39"/>
        <v>-0.15594521778176917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231361500</v>
      </c>
      <c r="E152" s="31">
        <v>231961604</v>
      </c>
      <c r="F152" s="31">
        <v>75667629</v>
      </c>
      <c r="G152" s="36">
        <f t="shared" si="32"/>
        <v>0.32705367574121019</v>
      </c>
      <c r="H152" s="31">
        <v>68015555</v>
      </c>
      <c r="I152" s="36">
        <f t="shared" si="33"/>
        <v>0.2939795730923252</v>
      </c>
      <c r="J152" s="31">
        <v>58557978</v>
      </c>
      <c r="K152" s="36">
        <f t="shared" si="34"/>
        <v>0.25244685754112994</v>
      </c>
      <c r="L152" s="31">
        <v>0</v>
      </c>
      <c r="M152" s="36">
        <f t="shared" si="35"/>
        <v>0</v>
      </c>
      <c r="N152" s="31">
        <f t="shared" si="36"/>
        <v>202241162</v>
      </c>
      <c r="O152" s="36">
        <f t="shared" si="37"/>
        <v>0.87187344160630997</v>
      </c>
      <c r="P152" s="31">
        <v>54726563</v>
      </c>
      <c r="Q152" s="31">
        <v>217638600</v>
      </c>
      <c r="R152" s="31">
        <v>217415700</v>
      </c>
      <c r="S152" s="31">
        <v>188965448</v>
      </c>
      <c r="T152" s="36">
        <f t="shared" si="38"/>
        <v>0.86914352551356688</v>
      </c>
      <c r="U152" s="36">
        <f t="shared" si="39"/>
        <v>7.0010152108401114E-2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32973540</v>
      </c>
      <c r="E153" s="31">
        <v>36017090</v>
      </c>
      <c r="F153" s="31">
        <v>4400712</v>
      </c>
      <c r="G153" s="36">
        <f t="shared" si="32"/>
        <v>0.13346192128597659</v>
      </c>
      <c r="H153" s="31">
        <v>4393460</v>
      </c>
      <c r="I153" s="36">
        <f t="shared" si="33"/>
        <v>0.13324198736320092</v>
      </c>
      <c r="J153" s="31">
        <v>5452737</v>
      </c>
      <c r="K153" s="36">
        <f t="shared" si="34"/>
        <v>0.15139304702295495</v>
      </c>
      <c r="L153" s="31">
        <v>0</v>
      </c>
      <c r="M153" s="36">
        <f t="shared" si="35"/>
        <v>0</v>
      </c>
      <c r="N153" s="31">
        <f t="shared" si="36"/>
        <v>14246909</v>
      </c>
      <c r="O153" s="36">
        <f t="shared" si="37"/>
        <v>0.39555969124657209</v>
      </c>
      <c r="P153" s="31">
        <v>4244007</v>
      </c>
      <c r="Q153" s="31">
        <v>28818700</v>
      </c>
      <c r="R153" s="31">
        <v>30833010</v>
      </c>
      <c r="S153" s="31">
        <v>12646791</v>
      </c>
      <c r="T153" s="36">
        <f t="shared" si="38"/>
        <v>0.41017049584195642</v>
      </c>
      <c r="U153" s="36">
        <f t="shared" si="39"/>
        <v>0.28480867255873998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2103883</v>
      </c>
      <c r="E154" s="31">
        <v>2087671</v>
      </c>
      <c r="F154" s="31">
        <v>499900</v>
      </c>
      <c r="G154" s="36">
        <f t="shared" si="32"/>
        <v>0.23760827004163254</v>
      </c>
      <c r="H154" s="31">
        <v>412459</v>
      </c>
      <c r="I154" s="36">
        <f t="shared" si="33"/>
        <v>0.19604654821584661</v>
      </c>
      <c r="J154" s="31">
        <v>319614</v>
      </c>
      <c r="K154" s="36">
        <f t="shared" si="34"/>
        <v>0.15309596195952332</v>
      </c>
      <c r="L154" s="31">
        <v>0</v>
      </c>
      <c r="M154" s="36">
        <f t="shared" si="35"/>
        <v>0</v>
      </c>
      <c r="N154" s="31">
        <f t="shared" si="36"/>
        <v>1231973</v>
      </c>
      <c r="O154" s="36">
        <f t="shared" si="37"/>
        <v>0.59011836635178627</v>
      </c>
      <c r="P154" s="31">
        <v>484214</v>
      </c>
      <c r="Q154" s="31">
        <v>2108642</v>
      </c>
      <c r="R154" s="31">
        <v>2108642</v>
      </c>
      <c r="S154" s="31">
        <v>1486593</v>
      </c>
      <c r="T154" s="36">
        <f t="shared" si="38"/>
        <v>0.70500018495315941</v>
      </c>
      <c r="U154" s="36">
        <f t="shared" si="39"/>
        <v>-0.33993234396361938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2017881</v>
      </c>
      <c r="E155" s="31">
        <v>1854174</v>
      </c>
      <c r="F155" s="31">
        <v>463545</v>
      </c>
      <c r="G155" s="36">
        <f t="shared" si="32"/>
        <v>0.22971869996298097</v>
      </c>
      <c r="H155" s="31">
        <v>463545</v>
      </c>
      <c r="I155" s="36">
        <f t="shared" si="33"/>
        <v>0.22971869996298097</v>
      </c>
      <c r="J155" s="31">
        <v>455624</v>
      </c>
      <c r="K155" s="36">
        <f t="shared" si="34"/>
        <v>0.24572882588149764</v>
      </c>
      <c r="L155" s="31">
        <v>0</v>
      </c>
      <c r="M155" s="36">
        <f t="shared" si="35"/>
        <v>0</v>
      </c>
      <c r="N155" s="31">
        <f t="shared" si="36"/>
        <v>1382714</v>
      </c>
      <c r="O155" s="36">
        <f t="shared" si="37"/>
        <v>0.74573044385262655</v>
      </c>
      <c r="P155" s="31">
        <v>480822</v>
      </c>
      <c r="Q155" s="31">
        <v>1488807</v>
      </c>
      <c r="R155" s="31">
        <v>1923623</v>
      </c>
      <c r="S155" s="31">
        <v>1442292</v>
      </c>
      <c r="T155" s="36">
        <f t="shared" si="38"/>
        <v>0.74977893277424945</v>
      </c>
      <c r="U155" s="36">
        <f t="shared" si="39"/>
        <v>-5.2406087907791221E-2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44175058</v>
      </c>
      <c r="E156" s="31">
        <v>40314248</v>
      </c>
      <c r="F156" s="31">
        <v>9300072</v>
      </c>
      <c r="G156" s="36">
        <f t="shared" si="32"/>
        <v>0.21052766925625768</v>
      </c>
      <c r="H156" s="31">
        <v>9989783</v>
      </c>
      <c r="I156" s="36">
        <f t="shared" si="33"/>
        <v>0.22614080099227035</v>
      </c>
      <c r="J156" s="31">
        <v>9606841</v>
      </c>
      <c r="K156" s="36">
        <f t="shared" si="34"/>
        <v>0.23829890117260777</v>
      </c>
      <c r="L156" s="31">
        <v>0</v>
      </c>
      <c r="M156" s="36">
        <f t="shared" si="35"/>
        <v>0</v>
      </c>
      <c r="N156" s="31">
        <f t="shared" si="36"/>
        <v>28896696</v>
      </c>
      <c r="O156" s="36">
        <f t="shared" si="37"/>
        <v>0.71678618437828734</v>
      </c>
      <c r="P156" s="31">
        <v>8933367</v>
      </c>
      <c r="Q156" s="31">
        <v>41674583</v>
      </c>
      <c r="R156" s="31">
        <v>43724450</v>
      </c>
      <c r="S156" s="31">
        <v>25573426</v>
      </c>
      <c r="T156" s="36">
        <f t="shared" si="38"/>
        <v>0.58487701960802252</v>
      </c>
      <c r="U156" s="36">
        <f t="shared" si="39"/>
        <v>7.5388596483274339E-2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315410406</v>
      </c>
      <c r="E157" s="32">
        <f>SUM(E151:E156)</f>
        <v>315028298</v>
      </c>
      <c r="F157" s="32">
        <f>SUM(F151:F156)</f>
        <v>91873078</v>
      </c>
      <c r="G157" s="37">
        <f t="shared" si="32"/>
        <v>0.29128106191905412</v>
      </c>
      <c r="H157" s="32">
        <f>SUM(H151:H156)</f>
        <v>84202926</v>
      </c>
      <c r="I157" s="37">
        <f t="shared" si="33"/>
        <v>0.26696305638058115</v>
      </c>
      <c r="J157" s="32">
        <f>SUM(J151:J156)</f>
        <v>74580765</v>
      </c>
      <c r="K157" s="37">
        <f t="shared" si="34"/>
        <v>0.23674306553882979</v>
      </c>
      <c r="L157" s="32">
        <f>SUM(L151:L156)</f>
        <v>0</v>
      </c>
      <c r="M157" s="37">
        <f t="shared" si="35"/>
        <v>0</v>
      </c>
      <c r="N157" s="32">
        <f t="shared" si="36"/>
        <v>250656769</v>
      </c>
      <c r="O157" s="37">
        <f t="shared" si="37"/>
        <v>0.7956642961642767</v>
      </c>
      <c r="P157" s="32">
        <f>SUM(P151:P156)</f>
        <v>69091673</v>
      </c>
      <c r="Q157" s="32">
        <f>SUM(Q151:Q156)</f>
        <v>294448200</v>
      </c>
      <c r="R157" s="32">
        <f>SUM(R151:R156)</f>
        <v>298724293</v>
      </c>
      <c r="S157" s="32">
        <f>SUM(S151:S156)</f>
        <v>232631583</v>
      </c>
      <c r="T157" s="37">
        <f t="shared" si="38"/>
        <v>0.77875013332109555</v>
      </c>
      <c r="U157" s="37">
        <f t="shared" si="39"/>
        <v>7.9446505803962841E-2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14958329</v>
      </c>
      <c r="E158" s="31">
        <v>15427929</v>
      </c>
      <c r="F158" s="31">
        <v>3840260</v>
      </c>
      <c r="G158" s="36">
        <f t="shared" si="32"/>
        <v>0.25673054791079941</v>
      </c>
      <c r="H158" s="31">
        <v>3778502</v>
      </c>
      <c r="I158" s="36">
        <f t="shared" si="33"/>
        <v>0.25260187819107333</v>
      </c>
      <c r="J158" s="31">
        <v>3892697</v>
      </c>
      <c r="K158" s="36">
        <f t="shared" si="34"/>
        <v>0.25231494129899096</v>
      </c>
      <c r="L158" s="31">
        <v>0</v>
      </c>
      <c r="M158" s="36">
        <f t="shared" si="35"/>
        <v>0</v>
      </c>
      <c r="N158" s="31">
        <f t="shared" si="36"/>
        <v>11511459</v>
      </c>
      <c r="O158" s="36">
        <f t="shared" si="37"/>
        <v>0.74614415194677131</v>
      </c>
      <c r="P158" s="31">
        <v>3324728</v>
      </c>
      <c r="Q158" s="31">
        <v>12462673</v>
      </c>
      <c r="R158" s="31">
        <v>12462673</v>
      </c>
      <c r="S158" s="31">
        <v>10596384</v>
      </c>
      <c r="T158" s="36">
        <f t="shared" si="38"/>
        <v>0.85024970164907643</v>
      </c>
      <c r="U158" s="36">
        <f t="shared" si="39"/>
        <v>0.17083171916619944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143950328</v>
      </c>
      <c r="E159" s="31">
        <v>144108783</v>
      </c>
      <c r="F159" s="31">
        <v>44690918</v>
      </c>
      <c r="G159" s="36">
        <f t="shared" si="32"/>
        <v>0.31046068891208084</v>
      </c>
      <c r="H159" s="31">
        <v>40047027</v>
      </c>
      <c r="I159" s="36">
        <f t="shared" si="33"/>
        <v>0.27820031782074162</v>
      </c>
      <c r="J159" s="31">
        <v>37965163</v>
      </c>
      <c r="K159" s="36">
        <f t="shared" si="34"/>
        <v>0.26344794681945238</v>
      </c>
      <c r="L159" s="31">
        <v>0</v>
      </c>
      <c r="M159" s="36">
        <f t="shared" si="35"/>
        <v>0</v>
      </c>
      <c r="N159" s="31">
        <f t="shared" si="36"/>
        <v>122703108</v>
      </c>
      <c r="O159" s="36">
        <f t="shared" si="37"/>
        <v>0.85146169057579235</v>
      </c>
      <c r="P159" s="31">
        <v>25873018</v>
      </c>
      <c r="Q159" s="31">
        <v>127831296</v>
      </c>
      <c r="R159" s="31">
        <v>125831296</v>
      </c>
      <c r="S159" s="31">
        <v>100339818</v>
      </c>
      <c r="T159" s="36">
        <f t="shared" si="38"/>
        <v>0.79741543788915592</v>
      </c>
      <c r="U159" s="36">
        <f t="shared" si="39"/>
        <v>0.46736507507550917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8748948</v>
      </c>
      <c r="E160" s="31">
        <v>8538611</v>
      </c>
      <c r="F160" s="31">
        <v>3880544</v>
      </c>
      <c r="G160" s="36">
        <f t="shared" si="32"/>
        <v>0.44354406952698772</v>
      </c>
      <c r="H160" s="31">
        <v>2995851</v>
      </c>
      <c r="I160" s="36">
        <f t="shared" si="33"/>
        <v>0.34242414059381771</v>
      </c>
      <c r="J160" s="31">
        <v>1647003</v>
      </c>
      <c r="K160" s="36">
        <f t="shared" si="34"/>
        <v>0.19288886681920514</v>
      </c>
      <c r="L160" s="31">
        <v>0</v>
      </c>
      <c r="M160" s="36">
        <f t="shared" si="35"/>
        <v>0</v>
      </c>
      <c r="N160" s="31">
        <f t="shared" si="36"/>
        <v>8523398</v>
      </c>
      <c r="O160" s="36">
        <f t="shared" si="37"/>
        <v>0.99821832848457437</v>
      </c>
      <c r="P160" s="31">
        <v>148695</v>
      </c>
      <c r="Q160" s="31">
        <v>685440</v>
      </c>
      <c r="R160" s="31">
        <v>594780</v>
      </c>
      <c r="S160" s="31">
        <v>446085</v>
      </c>
      <c r="T160" s="36">
        <f t="shared" si="38"/>
        <v>0.75</v>
      </c>
      <c r="U160" s="36">
        <f t="shared" si="39"/>
        <v>10.076384545546253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71772</v>
      </c>
      <c r="G161" s="36">
        <f t="shared" si="32"/>
        <v>0</v>
      </c>
      <c r="H161" s="31">
        <v>71772</v>
      </c>
      <c r="I161" s="36">
        <f t="shared" si="33"/>
        <v>0</v>
      </c>
      <c r="J161" s="31">
        <v>71772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215316</v>
      </c>
      <c r="O161" s="36">
        <f t="shared" si="37"/>
        <v>0</v>
      </c>
      <c r="P161" s="31">
        <v>64481</v>
      </c>
      <c r="Q161" s="31">
        <v>0</v>
      </c>
      <c r="R161" s="31">
        <v>0</v>
      </c>
      <c r="S161" s="31">
        <v>190853</v>
      </c>
      <c r="T161" s="36">
        <f t="shared" si="38"/>
        <v>0</v>
      </c>
      <c r="U161" s="36">
        <f t="shared" si="39"/>
        <v>0.11307206774088496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167657605</v>
      </c>
      <c r="E163" s="32">
        <f>SUM(E158:E162)</f>
        <v>168075323</v>
      </c>
      <c r="F163" s="32">
        <f>SUM(F158:F162)</f>
        <v>52483494</v>
      </c>
      <c r="G163" s="37">
        <f t="shared" si="32"/>
        <v>0.31303974549797486</v>
      </c>
      <c r="H163" s="32">
        <f>SUM(H158:H162)</f>
        <v>46893152</v>
      </c>
      <c r="I163" s="37">
        <f t="shared" si="33"/>
        <v>0.27969594340799514</v>
      </c>
      <c r="J163" s="32">
        <f>SUM(J158:J162)</f>
        <v>43576635</v>
      </c>
      <c r="K163" s="37">
        <f t="shared" si="34"/>
        <v>0.25926848880724745</v>
      </c>
      <c r="L163" s="32">
        <f>SUM(L158:L162)</f>
        <v>0</v>
      </c>
      <c r="M163" s="37">
        <f t="shared" si="35"/>
        <v>0</v>
      </c>
      <c r="N163" s="32">
        <f t="shared" si="36"/>
        <v>142953281</v>
      </c>
      <c r="O163" s="37">
        <f t="shared" si="37"/>
        <v>0.85053105029582476</v>
      </c>
      <c r="P163" s="32">
        <f>SUM(P158:P162)</f>
        <v>29410922</v>
      </c>
      <c r="Q163" s="32">
        <f>SUM(Q158:Q162)</f>
        <v>140979409</v>
      </c>
      <c r="R163" s="32">
        <f>SUM(R158:R162)</f>
        <v>138888749</v>
      </c>
      <c r="S163" s="32">
        <f>SUM(S158:S162)</f>
        <v>111573140</v>
      </c>
      <c r="T163" s="37">
        <f t="shared" si="38"/>
        <v>0.80332741711137456</v>
      </c>
      <c r="U163" s="37">
        <f t="shared" si="39"/>
        <v>0.48164804217970447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21244752</v>
      </c>
      <c r="E164" s="31">
        <v>25244552</v>
      </c>
      <c r="F164" s="31">
        <v>7223887</v>
      </c>
      <c r="G164" s="36">
        <f t="shared" si="32"/>
        <v>0.34003159933333182</v>
      </c>
      <c r="H164" s="31">
        <v>5826573</v>
      </c>
      <c r="I164" s="36">
        <f t="shared" si="33"/>
        <v>0.27425940298102797</v>
      </c>
      <c r="J164" s="31">
        <v>5616135</v>
      </c>
      <c r="K164" s="36">
        <f t="shared" si="34"/>
        <v>0.22246918859958378</v>
      </c>
      <c r="L164" s="31">
        <v>0</v>
      </c>
      <c r="M164" s="36">
        <f t="shared" si="35"/>
        <v>0</v>
      </c>
      <c r="N164" s="31">
        <f t="shared" si="36"/>
        <v>18666595</v>
      </c>
      <c r="O164" s="36">
        <f t="shared" si="37"/>
        <v>0.73943063041879298</v>
      </c>
      <c r="P164" s="31">
        <v>5852912</v>
      </c>
      <c r="Q164" s="31">
        <v>20252388</v>
      </c>
      <c r="R164" s="31">
        <v>20252388</v>
      </c>
      <c r="S164" s="31">
        <v>20376185</v>
      </c>
      <c r="T164" s="36">
        <f t="shared" si="38"/>
        <v>1.0061127112516313</v>
      </c>
      <c r="U164" s="36">
        <f t="shared" si="39"/>
        <v>-4.0454563471994831E-2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27547069</v>
      </c>
      <c r="E165" s="31">
        <v>4044069</v>
      </c>
      <c r="F165" s="31">
        <v>6623355</v>
      </c>
      <c r="G165" s="36">
        <f t="shared" si="32"/>
        <v>0.24043773949235761</v>
      </c>
      <c r="H165" s="31">
        <v>6248008</v>
      </c>
      <c r="I165" s="36">
        <f t="shared" si="33"/>
        <v>0.2268120793540685</v>
      </c>
      <c r="J165" s="31">
        <v>2804561</v>
      </c>
      <c r="K165" s="36">
        <f t="shared" si="34"/>
        <v>0.69349978944473989</v>
      </c>
      <c r="L165" s="31">
        <v>0</v>
      </c>
      <c r="M165" s="36">
        <f t="shared" si="35"/>
        <v>0</v>
      </c>
      <c r="N165" s="31">
        <f t="shared" si="36"/>
        <v>15675924</v>
      </c>
      <c r="O165" s="36">
        <f t="shared" si="37"/>
        <v>3.8762751080656637</v>
      </c>
      <c r="P165" s="31">
        <v>901380</v>
      </c>
      <c r="Q165" s="31">
        <v>3443284</v>
      </c>
      <c r="R165" s="31">
        <v>3910430</v>
      </c>
      <c r="S165" s="31">
        <v>2599105</v>
      </c>
      <c r="T165" s="36">
        <f t="shared" si="38"/>
        <v>0.66465964101134656</v>
      </c>
      <c r="U165" s="36">
        <f t="shared" si="39"/>
        <v>2.1114080631919947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3816262</v>
      </c>
      <c r="E166" s="31">
        <v>3842680</v>
      </c>
      <c r="F166" s="31">
        <v>950598</v>
      </c>
      <c r="G166" s="36">
        <f t="shared" si="32"/>
        <v>0.24909138837951902</v>
      </c>
      <c r="H166" s="31">
        <v>954989</v>
      </c>
      <c r="I166" s="36">
        <f t="shared" si="33"/>
        <v>0.25024199072285919</v>
      </c>
      <c r="J166" s="31">
        <v>933901</v>
      </c>
      <c r="K166" s="36">
        <f t="shared" si="34"/>
        <v>0.24303376809934732</v>
      </c>
      <c r="L166" s="31">
        <v>0</v>
      </c>
      <c r="M166" s="36">
        <f t="shared" si="35"/>
        <v>0</v>
      </c>
      <c r="N166" s="31">
        <f t="shared" si="36"/>
        <v>2839488</v>
      </c>
      <c r="O166" s="36">
        <f t="shared" si="37"/>
        <v>0.73893428544661544</v>
      </c>
      <c r="P166" s="31">
        <v>902878</v>
      </c>
      <c r="Q166" s="31">
        <v>3816071</v>
      </c>
      <c r="R166" s="31">
        <v>3693936</v>
      </c>
      <c r="S166" s="31">
        <v>2730304</v>
      </c>
      <c r="T166" s="36">
        <f t="shared" si="38"/>
        <v>0.73913137639634252</v>
      </c>
      <c r="U166" s="36">
        <f t="shared" si="39"/>
        <v>3.436012395916177E-2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4615019</v>
      </c>
      <c r="E167" s="31">
        <v>4674053</v>
      </c>
      <c r="F167" s="31">
        <v>1146904</v>
      </c>
      <c r="G167" s="36">
        <f t="shared" si="32"/>
        <v>0.24851555324040919</v>
      </c>
      <c r="H167" s="31">
        <v>1135959</v>
      </c>
      <c r="I167" s="36">
        <f t="shared" si="33"/>
        <v>0.24614394870313644</v>
      </c>
      <c r="J167" s="31">
        <v>1115047</v>
      </c>
      <c r="K167" s="36">
        <f t="shared" si="34"/>
        <v>0.23856105183231768</v>
      </c>
      <c r="L167" s="31">
        <v>0</v>
      </c>
      <c r="M167" s="36">
        <f t="shared" si="35"/>
        <v>0</v>
      </c>
      <c r="N167" s="31">
        <f t="shared" si="36"/>
        <v>3397910</v>
      </c>
      <c r="O167" s="36">
        <f t="shared" si="37"/>
        <v>0.72697292906178002</v>
      </c>
      <c r="P167" s="31">
        <v>1471489</v>
      </c>
      <c r="Q167" s="31">
        <v>4421331</v>
      </c>
      <c r="R167" s="31">
        <v>4421331</v>
      </c>
      <c r="S167" s="31">
        <v>2207789</v>
      </c>
      <c r="T167" s="36">
        <f t="shared" si="38"/>
        <v>0.49934940405954675</v>
      </c>
      <c r="U167" s="36">
        <f t="shared" si="39"/>
        <v>-0.24223218794024282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57223102</v>
      </c>
      <c r="E169" s="32">
        <f>SUM(E164:E168)</f>
        <v>37805354</v>
      </c>
      <c r="F169" s="32">
        <f>SUM(F164:F168)</f>
        <v>15944744</v>
      </c>
      <c r="G169" s="37">
        <f t="shared" si="32"/>
        <v>0.27864172760155503</v>
      </c>
      <c r="H169" s="32">
        <f>SUM(H164:H168)</f>
        <v>14165529</v>
      </c>
      <c r="I169" s="37">
        <f t="shared" si="33"/>
        <v>0.24754912797282469</v>
      </c>
      <c r="J169" s="32">
        <f>SUM(J164:J168)</f>
        <v>10469644</v>
      </c>
      <c r="K169" s="37">
        <f t="shared" si="34"/>
        <v>0.27693548379417371</v>
      </c>
      <c r="L169" s="32">
        <f>SUM(L164:L168)</f>
        <v>0</v>
      </c>
      <c r="M169" s="37">
        <f t="shared" si="35"/>
        <v>0</v>
      </c>
      <c r="N169" s="32">
        <f t="shared" si="36"/>
        <v>40579917</v>
      </c>
      <c r="O169" s="37">
        <f t="shared" si="37"/>
        <v>1.0733907424858395</v>
      </c>
      <c r="P169" s="32">
        <f>SUM(P164:P168)</f>
        <v>9128659</v>
      </c>
      <c r="Q169" s="32">
        <f>SUM(Q164:Q168)</f>
        <v>31933074</v>
      </c>
      <c r="R169" s="32">
        <f>SUM(R164:R168)</f>
        <v>32278085</v>
      </c>
      <c r="S169" s="32">
        <f>SUM(S164:S168)</f>
        <v>27913383</v>
      </c>
      <c r="T169" s="37">
        <f t="shared" si="38"/>
        <v>0.86477816140579589</v>
      </c>
      <c r="U169" s="37">
        <f t="shared" si="39"/>
        <v>0.14689835604550461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2949767822</v>
      </c>
      <c r="E170" s="32">
        <f>SUM(E105,E107:E111,E113:E120,E122:E125,E127:E131,E133:E136,E138:E143,E145:E149,E151:E156,E158:E162,E164:E168)</f>
        <v>2955271646</v>
      </c>
      <c r="F170" s="32">
        <f>SUM(F105,F107:F111,F113:F120,F122:F125,F127:F131,F133:F136,F138:F143,F145:F149,F151:F156,F158:F162,F164:F168)</f>
        <v>898443485</v>
      </c>
      <c r="G170" s="37">
        <f t="shared" si="32"/>
        <v>0.30458108543296736</v>
      </c>
      <c r="H170" s="32">
        <f>SUM(H105,H107:H111,H113:H120,H122:H125,H127:H131,H133:H136,H138:H143,H145:H149,H151:H156,H158:H162,H164:H168)</f>
        <v>602770402</v>
      </c>
      <c r="I170" s="37">
        <f t="shared" si="33"/>
        <v>0.20434503268508433</v>
      </c>
      <c r="J170" s="32">
        <f>SUM(J105,J107:J111,J113:J120,J122:J125,J127:J131,J133:J136,J138:J143,J145:J149,J151:J156,J158:J162,J164:J168)</f>
        <v>827972524</v>
      </c>
      <c r="K170" s="37">
        <f t="shared" si="34"/>
        <v>0.28016799238089396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2329186411</v>
      </c>
      <c r="O170" s="37">
        <f t="shared" si="37"/>
        <v>0.78814629922517787</v>
      </c>
      <c r="P170" s="32">
        <f>SUM(P105,P107:P111,P113:P120,P122:P125,P127:P131,P133:P136,P138:P143,P145:P149,P151:P156,P158:P162,P164:P168)</f>
        <v>723189463</v>
      </c>
      <c r="Q170" s="32">
        <f>SUM(Q105,Q107:Q111,Q113:Q120,Q122:Q125,Q127:Q131,Q133:Q136,Q138:Q143,Q145:Q149,Q151:Q156,Q158:Q162,Q164:Q168)</f>
        <v>2701432284</v>
      </c>
      <c r="R170" s="32">
        <f>SUM(R105,R107:R111,R113:R120,R122:R125,R127:R131,R133:R136,R138:R143,R145:R149,R151:R156,R158:R162,R164:R168)</f>
        <v>2708297302</v>
      </c>
      <c r="S170" s="32">
        <f>SUM(S105,S107:S111,S113:S120,S122:S125,S127:S131,S133:S136,S138:S143,S145:S149,S151:S156,S158:S162,S164:S168)</f>
        <v>2109090141</v>
      </c>
      <c r="T170" s="37">
        <f t="shared" si="38"/>
        <v>0.77875133555038334</v>
      </c>
      <c r="U170" s="37">
        <f t="shared" si="39"/>
        <v>0.14489019318026219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10549556</v>
      </c>
      <c r="E173" s="31">
        <v>13896900</v>
      </c>
      <c r="F173" s="31">
        <v>4145753</v>
      </c>
      <c r="G173" s="36">
        <f t="shared" ref="G173:G205" si="40">IF(($D173     =0),0,($F173     /$D173     ))</f>
        <v>0.39297890830666238</v>
      </c>
      <c r="H173" s="31">
        <v>4363785</v>
      </c>
      <c r="I173" s="36">
        <f t="shared" ref="I173:I205" si="41">IF(($D173     =0),0,($H173     /$D173     ))</f>
        <v>0.41364631838534249</v>
      </c>
      <c r="J173" s="31">
        <v>4929446</v>
      </c>
      <c r="K173" s="36">
        <f t="shared" ref="K173:K205" si="42">IF(($E173     =0),0,($J173     /$E173     ))</f>
        <v>0.35471551209262497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13438984</v>
      </c>
      <c r="O173" s="36">
        <f t="shared" ref="O173:O205" si="45">IF(($E173     =0),0,($N173     /$E173     ))</f>
        <v>0.96704905410559194</v>
      </c>
      <c r="P173" s="31">
        <v>3147010</v>
      </c>
      <c r="Q173" s="31">
        <v>12648695</v>
      </c>
      <c r="R173" s="31">
        <v>9976242</v>
      </c>
      <c r="S173" s="31">
        <v>9326908</v>
      </c>
      <c r="T173" s="36">
        <f t="shared" ref="T173:T205" si="46">IF(($R173     =0),0,($S173     /$R173     ))</f>
        <v>0.9349119638436999</v>
      </c>
      <c r="U173" s="36">
        <f t="shared" ref="U173:U205" si="47">IF(($P173     =0),0,(($J173     /$P173     )-1))</f>
        <v>0.56639031970028686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6355741</v>
      </c>
      <c r="E174" s="31">
        <v>6355741</v>
      </c>
      <c r="F174" s="31">
        <v>1592203</v>
      </c>
      <c r="G174" s="36">
        <f t="shared" si="40"/>
        <v>0.25051414146674639</v>
      </c>
      <c r="H174" s="31">
        <v>1639244</v>
      </c>
      <c r="I174" s="36">
        <f t="shared" si="41"/>
        <v>0.25791548145212334</v>
      </c>
      <c r="J174" s="31">
        <v>1492098</v>
      </c>
      <c r="K174" s="36">
        <f t="shared" si="42"/>
        <v>0.23476381432157162</v>
      </c>
      <c r="L174" s="31">
        <v>0</v>
      </c>
      <c r="M174" s="36">
        <f t="shared" si="43"/>
        <v>0</v>
      </c>
      <c r="N174" s="31">
        <f t="shared" si="44"/>
        <v>4723545</v>
      </c>
      <c r="O174" s="36">
        <f t="shared" si="45"/>
        <v>0.7431934372404414</v>
      </c>
      <c r="P174" s="31">
        <v>1436662</v>
      </c>
      <c r="Q174" s="31">
        <v>6058856</v>
      </c>
      <c r="R174" s="31">
        <v>6058856</v>
      </c>
      <c r="S174" s="31">
        <v>4252673</v>
      </c>
      <c r="T174" s="36">
        <f t="shared" si="46"/>
        <v>0.70189372383169368</v>
      </c>
      <c r="U174" s="36">
        <f t="shared" si="47"/>
        <v>3.8586668262959645E-2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48990397</v>
      </c>
      <c r="E175" s="31">
        <v>48990397</v>
      </c>
      <c r="F175" s="31">
        <v>11189020</v>
      </c>
      <c r="G175" s="36">
        <f t="shared" si="40"/>
        <v>0.22839210713070973</v>
      </c>
      <c r="H175" s="31">
        <v>11031708</v>
      </c>
      <c r="I175" s="36">
        <f t="shared" si="41"/>
        <v>0.22518102884530616</v>
      </c>
      <c r="J175" s="31">
        <v>10927367</v>
      </c>
      <c r="K175" s="36">
        <f t="shared" si="42"/>
        <v>0.22305120327969583</v>
      </c>
      <c r="L175" s="31">
        <v>0</v>
      </c>
      <c r="M175" s="36">
        <f t="shared" si="43"/>
        <v>0</v>
      </c>
      <c r="N175" s="31">
        <f t="shared" si="44"/>
        <v>33148095</v>
      </c>
      <c r="O175" s="36">
        <f t="shared" si="45"/>
        <v>0.67662433925571164</v>
      </c>
      <c r="P175" s="31">
        <v>10756714</v>
      </c>
      <c r="Q175" s="31">
        <v>46305774</v>
      </c>
      <c r="R175" s="31">
        <v>43193774</v>
      </c>
      <c r="S175" s="31">
        <v>31327702</v>
      </c>
      <c r="T175" s="36">
        <f t="shared" si="46"/>
        <v>0.7252828150649675</v>
      </c>
      <c r="U175" s="36">
        <f t="shared" si="47"/>
        <v>1.5864789191197159E-2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30867840</v>
      </c>
      <c r="E176" s="31">
        <v>34619615</v>
      </c>
      <c r="F176" s="31">
        <v>7871707</v>
      </c>
      <c r="G176" s="36">
        <f t="shared" si="40"/>
        <v>0.25501321116087161</v>
      </c>
      <c r="H176" s="31">
        <v>7945506</v>
      </c>
      <c r="I176" s="36">
        <f t="shared" si="41"/>
        <v>0.25740401660757606</v>
      </c>
      <c r="J176" s="31">
        <v>8025840</v>
      </c>
      <c r="K176" s="36">
        <f t="shared" si="42"/>
        <v>0.23182926788758337</v>
      </c>
      <c r="L176" s="31">
        <v>0</v>
      </c>
      <c r="M176" s="36">
        <f t="shared" si="43"/>
        <v>0</v>
      </c>
      <c r="N176" s="31">
        <f t="shared" si="44"/>
        <v>23843053</v>
      </c>
      <c r="O176" s="36">
        <f t="shared" si="45"/>
        <v>0.68871514024636038</v>
      </c>
      <c r="P176" s="31">
        <v>7524315</v>
      </c>
      <c r="Q176" s="31">
        <v>32814801</v>
      </c>
      <c r="R176" s="31">
        <v>32814801</v>
      </c>
      <c r="S176" s="31">
        <v>26348087</v>
      </c>
      <c r="T176" s="36">
        <f t="shared" si="46"/>
        <v>0.80293301184425891</v>
      </c>
      <c r="U176" s="36">
        <f t="shared" si="47"/>
        <v>6.6653908030166242E-2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5550000</v>
      </c>
      <c r="E177" s="31">
        <v>5850500</v>
      </c>
      <c r="F177" s="31">
        <v>1449313</v>
      </c>
      <c r="G177" s="36">
        <f t="shared" si="40"/>
        <v>0.26113747747747745</v>
      </c>
      <c r="H177" s="31">
        <v>1461902</v>
      </c>
      <c r="I177" s="36">
        <f t="shared" si="41"/>
        <v>0.26340576576576574</v>
      </c>
      <c r="J177" s="31">
        <v>1405283</v>
      </c>
      <c r="K177" s="36">
        <f t="shared" si="42"/>
        <v>0.24019878642851039</v>
      </c>
      <c r="L177" s="31">
        <v>0</v>
      </c>
      <c r="M177" s="36">
        <f t="shared" si="43"/>
        <v>0</v>
      </c>
      <c r="N177" s="31">
        <f t="shared" si="44"/>
        <v>4316498</v>
      </c>
      <c r="O177" s="36">
        <f t="shared" si="45"/>
        <v>0.73779984616699423</v>
      </c>
      <c r="P177" s="31">
        <v>1360480</v>
      </c>
      <c r="Q177" s="31">
        <v>5199996</v>
      </c>
      <c r="R177" s="31">
        <v>5200000</v>
      </c>
      <c r="S177" s="31">
        <v>4001886</v>
      </c>
      <c r="T177" s="36">
        <f t="shared" si="46"/>
        <v>0.76959346153846153</v>
      </c>
      <c r="U177" s="36">
        <f t="shared" si="47"/>
        <v>3.293175937904258E-2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102313534</v>
      </c>
      <c r="E179" s="32">
        <f>SUM(E173:E178)</f>
        <v>109713153</v>
      </c>
      <c r="F179" s="32">
        <f>SUM(F173:F178)</f>
        <v>26247996</v>
      </c>
      <c r="G179" s="37">
        <f t="shared" si="40"/>
        <v>0.25654471088839526</v>
      </c>
      <c r="H179" s="32">
        <f>SUM(H173:H178)</f>
        <v>26442145</v>
      </c>
      <c r="I179" s="37">
        <f t="shared" si="41"/>
        <v>0.25844229952999181</v>
      </c>
      <c r="J179" s="32">
        <f>SUM(J173:J178)</f>
        <v>26780034</v>
      </c>
      <c r="K179" s="37">
        <f t="shared" si="42"/>
        <v>0.24409137161521555</v>
      </c>
      <c r="L179" s="32">
        <f>SUM(L173:L178)</f>
        <v>0</v>
      </c>
      <c r="M179" s="37">
        <f t="shared" si="43"/>
        <v>0</v>
      </c>
      <c r="N179" s="32">
        <f t="shared" si="44"/>
        <v>79470175</v>
      </c>
      <c r="O179" s="37">
        <f t="shared" si="45"/>
        <v>0.72434501084842584</v>
      </c>
      <c r="P179" s="32">
        <f>SUM(P173:P178)</f>
        <v>24225181</v>
      </c>
      <c r="Q179" s="32">
        <f>SUM(Q173:Q178)</f>
        <v>103028122</v>
      </c>
      <c r="R179" s="32">
        <f>SUM(R173:R178)</f>
        <v>97243673</v>
      </c>
      <c r="S179" s="32">
        <f>SUM(S173:S178)</f>
        <v>75257256</v>
      </c>
      <c r="T179" s="37">
        <f t="shared" si="46"/>
        <v>0.77390388164379598</v>
      </c>
      <c r="U179" s="37">
        <f t="shared" si="47"/>
        <v>0.10546270015485137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23429376</v>
      </c>
      <c r="E180" s="31">
        <v>24429376</v>
      </c>
      <c r="F180" s="31">
        <v>4945245</v>
      </c>
      <c r="G180" s="36">
        <f t="shared" si="40"/>
        <v>0.21107028202543679</v>
      </c>
      <c r="H180" s="31">
        <v>4958304</v>
      </c>
      <c r="I180" s="36">
        <f t="shared" si="41"/>
        <v>0.21162765922575147</v>
      </c>
      <c r="J180" s="31">
        <v>4985312</v>
      </c>
      <c r="K180" s="36">
        <f t="shared" si="42"/>
        <v>0.20407037822005769</v>
      </c>
      <c r="L180" s="31">
        <v>0</v>
      </c>
      <c r="M180" s="36">
        <f t="shared" si="43"/>
        <v>0</v>
      </c>
      <c r="N180" s="31">
        <f t="shared" si="44"/>
        <v>14888861</v>
      </c>
      <c r="O180" s="36">
        <f t="shared" si="45"/>
        <v>0.60946546485673636</v>
      </c>
      <c r="P180" s="31">
        <v>5641389</v>
      </c>
      <c r="Q180" s="31">
        <v>17659410</v>
      </c>
      <c r="R180" s="31">
        <v>22562410</v>
      </c>
      <c r="S180" s="31">
        <v>17135506</v>
      </c>
      <c r="T180" s="36">
        <f t="shared" si="46"/>
        <v>0.75947143944286089</v>
      </c>
      <c r="U180" s="36">
        <f t="shared" si="47"/>
        <v>-0.11629706797386241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49804832</v>
      </c>
      <c r="E181" s="31">
        <v>40460255</v>
      </c>
      <c r="F181" s="31">
        <v>8863986</v>
      </c>
      <c r="G181" s="36">
        <f t="shared" si="40"/>
        <v>0.17797441822512322</v>
      </c>
      <c r="H181" s="31">
        <v>10766653</v>
      </c>
      <c r="I181" s="36">
        <f t="shared" si="41"/>
        <v>0.2161768761713723</v>
      </c>
      <c r="J181" s="31">
        <v>10755298</v>
      </c>
      <c r="K181" s="36">
        <f t="shared" si="42"/>
        <v>0.26582378188175038</v>
      </c>
      <c r="L181" s="31">
        <v>0</v>
      </c>
      <c r="M181" s="36">
        <f t="shared" si="43"/>
        <v>0</v>
      </c>
      <c r="N181" s="31">
        <f t="shared" si="44"/>
        <v>30385937</v>
      </c>
      <c r="O181" s="36">
        <f t="shared" si="45"/>
        <v>0.75100705618390196</v>
      </c>
      <c r="P181" s="31">
        <v>10277715</v>
      </c>
      <c r="Q181" s="31">
        <v>34549366</v>
      </c>
      <c r="R181" s="31">
        <v>38322043</v>
      </c>
      <c r="S181" s="31">
        <v>29599119</v>
      </c>
      <c r="T181" s="36">
        <f t="shared" si="46"/>
        <v>0.77237841938646123</v>
      </c>
      <c r="U181" s="36">
        <f t="shared" si="47"/>
        <v>4.646781896559693E-2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17900296</v>
      </c>
      <c r="E182" s="31">
        <v>23238150</v>
      </c>
      <c r="F182" s="31">
        <v>5935949</v>
      </c>
      <c r="G182" s="36">
        <f t="shared" si="40"/>
        <v>0.33161177893371147</v>
      </c>
      <c r="H182" s="31">
        <v>5884640</v>
      </c>
      <c r="I182" s="36">
        <f t="shared" si="41"/>
        <v>0.32874540175201572</v>
      </c>
      <c r="J182" s="31">
        <v>5725239</v>
      </c>
      <c r="K182" s="36">
        <f t="shared" si="42"/>
        <v>0.24637240916338005</v>
      </c>
      <c r="L182" s="31">
        <v>0</v>
      </c>
      <c r="M182" s="36">
        <f t="shared" si="43"/>
        <v>0</v>
      </c>
      <c r="N182" s="31">
        <f t="shared" si="44"/>
        <v>17545828</v>
      </c>
      <c r="O182" s="36">
        <f t="shared" si="45"/>
        <v>0.75504409774444181</v>
      </c>
      <c r="P182" s="31">
        <v>4446741</v>
      </c>
      <c r="Q182" s="31">
        <v>17936310</v>
      </c>
      <c r="R182" s="31">
        <v>18972310</v>
      </c>
      <c r="S182" s="31">
        <v>13781117</v>
      </c>
      <c r="T182" s="36">
        <f t="shared" si="46"/>
        <v>0.72638055144576485</v>
      </c>
      <c r="U182" s="36">
        <f t="shared" si="47"/>
        <v>0.28751348459467274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6882190</v>
      </c>
      <c r="E183" s="31">
        <v>7066059</v>
      </c>
      <c r="F183" s="31">
        <v>1848259</v>
      </c>
      <c r="G183" s="36">
        <f t="shared" si="40"/>
        <v>0.26855681113134044</v>
      </c>
      <c r="H183" s="31">
        <v>1037705</v>
      </c>
      <c r="I183" s="36">
        <f t="shared" si="41"/>
        <v>0.15078121935023589</v>
      </c>
      <c r="J183" s="31">
        <v>1912300</v>
      </c>
      <c r="K183" s="36">
        <f t="shared" si="42"/>
        <v>0.27063176234446951</v>
      </c>
      <c r="L183" s="31">
        <v>0</v>
      </c>
      <c r="M183" s="36">
        <f t="shared" si="43"/>
        <v>0</v>
      </c>
      <c r="N183" s="31">
        <f t="shared" si="44"/>
        <v>4798264</v>
      </c>
      <c r="O183" s="36">
        <f t="shared" si="45"/>
        <v>0.67905801522461107</v>
      </c>
      <c r="P183" s="31">
        <v>1417445</v>
      </c>
      <c r="Q183" s="31">
        <v>7660808</v>
      </c>
      <c r="R183" s="31">
        <v>6560714</v>
      </c>
      <c r="S183" s="31">
        <v>4211989</v>
      </c>
      <c r="T183" s="36">
        <f t="shared" si="46"/>
        <v>0.64200161750687501</v>
      </c>
      <c r="U183" s="36">
        <f t="shared" si="47"/>
        <v>0.34911760244665579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98016694</v>
      </c>
      <c r="E185" s="32">
        <f>SUM(E180:E184)</f>
        <v>95193840</v>
      </c>
      <c r="F185" s="32">
        <f>SUM(F180:F184)</f>
        <v>21593439</v>
      </c>
      <c r="G185" s="37">
        <f t="shared" si="40"/>
        <v>0.22030368622716454</v>
      </c>
      <c r="H185" s="32">
        <f>SUM(H180:H184)</f>
        <v>22647302</v>
      </c>
      <c r="I185" s="37">
        <f t="shared" si="41"/>
        <v>0.23105555876022507</v>
      </c>
      <c r="J185" s="32">
        <f>SUM(J180:J184)</f>
        <v>23378149</v>
      </c>
      <c r="K185" s="37">
        <f t="shared" si="42"/>
        <v>0.24558468279039905</v>
      </c>
      <c r="L185" s="32">
        <f>SUM(L180:L184)</f>
        <v>0</v>
      </c>
      <c r="M185" s="37">
        <f t="shared" si="43"/>
        <v>0</v>
      </c>
      <c r="N185" s="32">
        <f t="shared" si="44"/>
        <v>67618890</v>
      </c>
      <c r="O185" s="37">
        <f t="shared" si="45"/>
        <v>0.71032842041039634</v>
      </c>
      <c r="P185" s="32">
        <f>SUM(P180:P184)</f>
        <v>21783290</v>
      </c>
      <c r="Q185" s="32">
        <f>SUM(Q180:Q184)</f>
        <v>77805894</v>
      </c>
      <c r="R185" s="32">
        <f>SUM(R180:R184)</f>
        <v>86417477</v>
      </c>
      <c r="S185" s="32">
        <f>SUM(S180:S184)</f>
        <v>64727731</v>
      </c>
      <c r="T185" s="37">
        <f t="shared" si="46"/>
        <v>0.74901204301532665</v>
      </c>
      <c r="U185" s="37">
        <f t="shared" si="47"/>
        <v>7.3214789868748076E-2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6751500</v>
      </c>
      <c r="E186" s="31">
        <v>5451500</v>
      </c>
      <c r="F186" s="31">
        <v>1573034</v>
      </c>
      <c r="G186" s="36">
        <f t="shared" si="40"/>
        <v>0.23299029845219582</v>
      </c>
      <c r="H186" s="31">
        <v>614167</v>
      </c>
      <c r="I186" s="36">
        <f t="shared" si="41"/>
        <v>9.0967488706213434E-2</v>
      </c>
      <c r="J186" s="31">
        <v>2128895</v>
      </c>
      <c r="K186" s="36">
        <f t="shared" si="42"/>
        <v>0.39051545446207464</v>
      </c>
      <c r="L186" s="31">
        <v>0</v>
      </c>
      <c r="M186" s="36">
        <f t="shared" si="43"/>
        <v>0</v>
      </c>
      <c r="N186" s="31">
        <f t="shared" si="44"/>
        <v>4316096</v>
      </c>
      <c r="O186" s="36">
        <f t="shared" si="45"/>
        <v>0.79172631385857106</v>
      </c>
      <c r="P186" s="31">
        <v>775296</v>
      </c>
      <c r="Q186" s="31">
        <v>4878124</v>
      </c>
      <c r="R186" s="31">
        <v>4578124</v>
      </c>
      <c r="S186" s="31">
        <v>2694931</v>
      </c>
      <c r="T186" s="36">
        <f t="shared" si="46"/>
        <v>0.5886539988868803</v>
      </c>
      <c r="U186" s="36">
        <f t="shared" si="47"/>
        <v>1.7459125288921911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6532299</v>
      </c>
      <c r="E187" s="31">
        <v>6532299</v>
      </c>
      <c r="F187" s="31">
        <v>455804</v>
      </c>
      <c r="G187" s="36">
        <f t="shared" si="40"/>
        <v>6.9776965200153876E-2</v>
      </c>
      <c r="H187" s="31">
        <v>26339</v>
      </c>
      <c r="I187" s="36">
        <f t="shared" si="41"/>
        <v>4.0321179419374404E-3</v>
      </c>
      <c r="J187" s="31">
        <v>457095</v>
      </c>
      <c r="K187" s="36">
        <f t="shared" si="42"/>
        <v>6.9974598529552914E-2</v>
      </c>
      <c r="L187" s="31">
        <v>0</v>
      </c>
      <c r="M187" s="36">
        <f t="shared" si="43"/>
        <v>0</v>
      </c>
      <c r="N187" s="31">
        <f t="shared" si="44"/>
        <v>939238</v>
      </c>
      <c r="O187" s="36">
        <f t="shared" si="45"/>
        <v>0.14378368167164424</v>
      </c>
      <c r="P187" s="31">
        <v>846329</v>
      </c>
      <c r="Q187" s="31">
        <v>4009818</v>
      </c>
      <c r="R187" s="31">
        <v>4009818</v>
      </c>
      <c r="S187" s="31">
        <v>2548641</v>
      </c>
      <c r="T187" s="36">
        <f t="shared" si="46"/>
        <v>0.63560016938424635</v>
      </c>
      <c r="U187" s="36">
        <f t="shared" si="47"/>
        <v>-0.45990861709807884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160516863</v>
      </c>
      <c r="E188" s="31">
        <v>160410416</v>
      </c>
      <c r="F188" s="31">
        <v>46096773</v>
      </c>
      <c r="G188" s="36">
        <f t="shared" si="40"/>
        <v>0.28717713602464312</v>
      </c>
      <c r="H188" s="31">
        <v>45071103</v>
      </c>
      <c r="I188" s="36">
        <f t="shared" si="41"/>
        <v>0.28078734008152151</v>
      </c>
      <c r="J188" s="31">
        <v>44679344</v>
      </c>
      <c r="K188" s="36">
        <f t="shared" si="42"/>
        <v>0.27853143900580618</v>
      </c>
      <c r="L188" s="31">
        <v>0</v>
      </c>
      <c r="M188" s="36">
        <f t="shared" si="43"/>
        <v>0</v>
      </c>
      <c r="N188" s="31">
        <f t="shared" si="44"/>
        <v>135847220</v>
      </c>
      <c r="O188" s="36">
        <f t="shared" si="45"/>
        <v>0.84687281155109029</v>
      </c>
      <c r="P188" s="31">
        <v>31150355</v>
      </c>
      <c r="Q188" s="31">
        <v>150571887</v>
      </c>
      <c r="R188" s="31">
        <v>150571887</v>
      </c>
      <c r="S188" s="31">
        <v>105746769</v>
      </c>
      <c r="T188" s="36">
        <f t="shared" si="46"/>
        <v>0.70230088170443128</v>
      </c>
      <c r="U188" s="36">
        <f t="shared" si="47"/>
        <v>0.43431251425545558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9638758</v>
      </c>
      <c r="E189" s="31">
        <v>9653845</v>
      </c>
      <c r="F189" s="31">
        <v>1941313</v>
      </c>
      <c r="G189" s="36">
        <f t="shared" si="40"/>
        <v>0.20140696550323184</v>
      </c>
      <c r="H189" s="31">
        <v>2529938</v>
      </c>
      <c r="I189" s="36">
        <f t="shared" si="41"/>
        <v>0.26247551811135833</v>
      </c>
      <c r="J189" s="31">
        <v>3053976</v>
      </c>
      <c r="K189" s="36">
        <f t="shared" si="42"/>
        <v>0.31634814936432065</v>
      </c>
      <c r="L189" s="31">
        <v>0</v>
      </c>
      <c r="M189" s="36">
        <f t="shared" si="43"/>
        <v>0</v>
      </c>
      <c r="N189" s="31">
        <f t="shared" si="44"/>
        <v>7525227</v>
      </c>
      <c r="O189" s="36">
        <f t="shared" si="45"/>
        <v>0.77950567882537991</v>
      </c>
      <c r="P189" s="31">
        <v>1914995</v>
      </c>
      <c r="Q189" s="31">
        <v>9951546</v>
      </c>
      <c r="R189" s="31">
        <v>8758546</v>
      </c>
      <c r="S189" s="31">
        <v>6802532</v>
      </c>
      <c r="T189" s="36">
        <f t="shared" si="46"/>
        <v>0.77667366250060232</v>
      </c>
      <c r="U189" s="36">
        <f t="shared" si="47"/>
        <v>0.5947696991375957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183439420</v>
      </c>
      <c r="E191" s="32">
        <f>SUM(E186:E190)</f>
        <v>182048060</v>
      </c>
      <c r="F191" s="32">
        <f>SUM(F186:F190)</f>
        <v>50066924</v>
      </c>
      <c r="G191" s="37">
        <f t="shared" si="40"/>
        <v>0.27293437800882708</v>
      </c>
      <c r="H191" s="32">
        <f>SUM(H186:H190)</f>
        <v>48241547</v>
      </c>
      <c r="I191" s="37">
        <f t="shared" si="41"/>
        <v>0.26298353429159338</v>
      </c>
      <c r="J191" s="32">
        <f>SUM(J186:J190)</f>
        <v>50319310</v>
      </c>
      <c r="K191" s="37">
        <f t="shared" si="42"/>
        <v>0.27640673567188795</v>
      </c>
      <c r="L191" s="32">
        <f>SUM(L186:L190)</f>
        <v>0</v>
      </c>
      <c r="M191" s="37">
        <f t="shared" si="43"/>
        <v>0</v>
      </c>
      <c r="N191" s="32">
        <f t="shared" si="44"/>
        <v>148627781</v>
      </c>
      <c r="O191" s="37">
        <f t="shared" si="45"/>
        <v>0.81642057048012484</v>
      </c>
      <c r="P191" s="32">
        <f>SUM(P186:P190)</f>
        <v>34686975</v>
      </c>
      <c r="Q191" s="32">
        <f>SUM(Q186:Q190)</f>
        <v>169411375</v>
      </c>
      <c r="R191" s="32">
        <f>SUM(R186:R190)</f>
        <v>167918375</v>
      </c>
      <c r="S191" s="32">
        <f>SUM(S186:S190)</f>
        <v>117792873</v>
      </c>
      <c r="T191" s="37">
        <f t="shared" si="46"/>
        <v>0.70148888113048979</v>
      </c>
      <c r="U191" s="37">
        <f t="shared" si="47"/>
        <v>0.45066873084205228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20414760</v>
      </c>
      <c r="E192" s="31">
        <v>20414760</v>
      </c>
      <c r="F192" s="31">
        <v>4002133</v>
      </c>
      <c r="G192" s="36">
        <f t="shared" si="40"/>
        <v>0.19604114865910743</v>
      </c>
      <c r="H192" s="31">
        <v>4021262</v>
      </c>
      <c r="I192" s="36">
        <f t="shared" si="41"/>
        <v>0.19697816677737087</v>
      </c>
      <c r="J192" s="31">
        <v>3915248</v>
      </c>
      <c r="K192" s="36">
        <f t="shared" si="42"/>
        <v>0.19178515936508683</v>
      </c>
      <c r="L192" s="31">
        <v>0</v>
      </c>
      <c r="M192" s="36">
        <f t="shared" si="43"/>
        <v>0</v>
      </c>
      <c r="N192" s="31">
        <f t="shared" si="44"/>
        <v>11938643</v>
      </c>
      <c r="O192" s="36">
        <f t="shared" si="45"/>
        <v>0.58480447480156517</v>
      </c>
      <c r="P192" s="31">
        <v>3091830</v>
      </c>
      <c r="Q192" s="31">
        <v>19259206</v>
      </c>
      <c r="R192" s="31">
        <v>19259206</v>
      </c>
      <c r="S192" s="31">
        <v>11044773</v>
      </c>
      <c r="T192" s="36">
        <f t="shared" si="46"/>
        <v>0.57348018397020106</v>
      </c>
      <c r="U192" s="36">
        <f t="shared" si="47"/>
        <v>0.26632059330558278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28446158</v>
      </c>
      <c r="E193" s="31">
        <v>30190247</v>
      </c>
      <c r="F193" s="31">
        <v>8950366</v>
      </c>
      <c r="G193" s="36">
        <f t="shared" si="40"/>
        <v>0.31464234994405921</v>
      </c>
      <c r="H193" s="31">
        <v>9712394</v>
      </c>
      <c r="I193" s="36">
        <f t="shared" si="41"/>
        <v>0.34143078302525071</v>
      </c>
      <c r="J193" s="31">
        <v>9630268</v>
      </c>
      <c r="K193" s="36">
        <f t="shared" si="42"/>
        <v>0.31898606195570378</v>
      </c>
      <c r="L193" s="31">
        <v>0</v>
      </c>
      <c r="M193" s="36">
        <f t="shared" si="43"/>
        <v>0</v>
      </c>
      <c r="N193" s="31">
        <f t="shared" si="44"/>
        <v>28293028</v>
      </c>
      <c r="O193" s="36">
        <f t="shared" si="45"/>
        <v>0.93715788413390588</v>
      </c>
      <c r="P193" s="31">
        <v>8283524</v>
      </c>
      <c r="Q193" s="31">
        <v>28790548</v>
      </c>
      <c r="R193" s="31">
        <v>28790548</v>
      </c>
      <c r="S193" s="31">
        <v>23937798</v>
      </c>
      <c r="T193" s="36">
        <f t="shared" si="46"/>
        <v>0.83144641776182937</v>
      </c>
      <c r="U193" s="36">
        <f t="shared" si="47"/>
        <v>0.16258104642420301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11376913</v>
      </c>
      <c r="E194" s="31">
        <v>13398153</v>
      </c>
      <c r="F194" s="31">
        <v>3545481</v>
      </c>
      <c r="G194" s="36">
        <f t="shared" si="40"/>
        <v>0.3116382273469086</v>
      </c>
      <c r="H194" s="31">
        <v>3215645</v>
      </c>
      <c r="I194" s="36">
        <f t="shared" si="41"/>
        <v>0.28264653162066017</v>
      </c>
      <c r="J194" s="31">
        <v>3340227</v>
      </c>
      <c r="K194" s="36">
        <f t="shared" si="42"/>
        <v>0.2493050348059169</v>
      </c>
      <c r="L194" s="31">
        <v>0</v>
      </c>
      <c r="M194" s="36">
        <f t="shared" si="43"/>
        <v>0</v>
      </c>
      <c r="N194" s="31">
        <f t="shared" si="44"/>
        <v>10101353</v>
      </c>
      <c r="O194" s="36">
        <f t="shared" si="45"/>
        <v>0.75393623285239386</v>
      </c>
      <c r="P194" s="31">
        <v>2782195</v>
      </c>
      <c r="Q194" s="31">
        <v>10749779</v>
      </c>
      <c r="R194" s="31">
        <v>11237669</v>
      </c>
      <c r="S194" s="31">
        <v>9044756</v>
      </c>
      <c r="T194" s="36">
        <f t="shared" si="46"/>
        <v>0.80486050977297874</v>
      </c>
      <c r="U194" s="36">
        <f t="shared" si="47"/>
        <v>0.20057256949998115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57522581</v>
      </c>
      <c r="E195" s="31">
        <v>75031401</v>
      </c>
      <c r="F195" s="31">
        <v>9722013</v>
      </c>
      <c r="G195" s="36">
        <f t="shared" si="40"/>
        <v>0.16901211369496791</v>
      </c>
      <c r="H195" s="31">
        <v>9259279</v>
      </c>
      <c r="I195" s="36">
        <f t="shared" si="41"/>
        <v>0.1609677250052462</v>
      </c>
      <c r="J195" s="31">
        <v>9535329</v>
      </c>
      <c r="K195" s="36">
        <f t="shared" si="42"/>
        <v>0.12708451225640849</v>
      </c>
      <c r="L195" s="31">
        <v>0</v>
      </c>
      <c r="M195" s="36">
        <f t="shared" si="43"/>
        <v>0</v>
      </c>
      <c r="N195" s="31">
        <f t="shared" si="44"/>
        <v>28516621</v>
      </c>
      <c r="O195" s="36">
        <f t="shared" si="45"/>
        <v>0.38006248877053489</v>
      </c>
      <c r="P195" s="31">
        <v>8103241</v>
      </c>
      <c r="Q195" s="31">
        <v>27550840</v>
      </c>
      <c r="R195" s="31">
        <v>54451840</v>
      </c>
      <c r="S195" s="31">
        <v>31354571</v>
      </c>
      <c r="T195" s="36">
        <f t="shared" si="46"/>
        <v>0.57582206588427498</v>
      </c>
      <c r="U195" s="36">
        <f t="shared" si="47"/>
        <v>0.17673027372627814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31861082</v>
      </c>
      <c r="E196" s="31">
        <v>31861082</v>
      </c>
      <c r="F196" s="31">
        <v>7398883</v>
      </c>
      <c r="G196" s="36">
        <f t="shared" si="40"/>
        <v>0.2322232182824174</v>
      </c>
      <c r="H196" s="31">
        <v>7364999</v>
      </c>
      <c r="I196" s="36">
        <f t="shared" si="41"/>
        <v>0.23115972646503341</v>
      </c>
      <c r="J196" s="31">
        <v>7166076</v>
      </c>
      <c r="K196" s="36">
        <f t="shared" si="42"/>
        <v>0.22491627873780307</v>
      </c>
      <c r="L196" s="31">
        <v>0</v>
      </c>
      <c r="M196" s="36">
        <f t="shared" si="43"/>
        <v>0</v>
      </c>
      <c r="N196" s="31">
        <f t="shared" si="44"/>
        <v>21929958</v>
      </c>
      <c r="O196" s="36">
        <f t="shared" si="45"/>
        <v>0.68829922348525385</v>
      </c>
      <c r="P196" s="31">
        <v>4820999</v>
      </c>
      <c r="Q196" s="31">
        <v>30372814</v>
      </c>
      <c r="R196" s="31">
        <v>30372814</v>
      </c>
      <c r="S196" s="31">
        <v>19456950</v>
      </c>
      <c r="T196" s="36">
        <f t="shared" si="46"/>
        <v>0.64060412709866132</v>
      </c>
      <c r="U196" s="36">
        <f t="shared" si="47"/>
        <v>0.48642967982362162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149621494</v>
      </c>
      <c r="E198" s="32">
        <f>SUM(E192:E197)</f>
        <v>170895643</v>
      </c>
      <c r="F198" s="32">
        <f>SUM(F192:F197)</f>
        <v>33618876</v>
      </c>
      <c r="G198" s="37">
        <f t="shared" si="40"/>
        <v>0.22469282387997008</v>
      </c>
      <c r="H198" s="32">
        <f>SUM(H192:H197)</f>
        <v>33573579</v>
      </c>
      <c r="I198" s="37">
        <f t="shared" si="41"/>
        <v>0.22439007994399521</v>
      </c>
      <c r="J198" s="32">
        <f>SUM(J192:J197)</f>
        <v>33587148</v>
      </c>
      <c r="K198" s="37">
        <f t="shared" si="42"/>
        <v>0.19653601116091649</v>
      </c>
      <c r="L198" s="32">
        <f>SUM(L192:L197)</f>
        <v>0</v>
      </c>
      <c r="M198" s="37">
        <f t="shared" si="43"/>
        <v>0</v>
      </c>
      <c r="N198" s="32">
        <f t="shared" si="44"/>
        <v>100779603</v>
      </c>
      <c r="O198" s="37">
        <f t="shared" si="45"/>
        <v>0.58971429131168662</v>
      </c>
      <c r="P198" s="32">
        <f>SUM(P192:P197)</f>
        <v>27081789</v>
      </c>
      <c r="Q198" s="32">
        <f>SUM(Q192:Q197)</f>
        <v>116723187</v>
      </c>
      <c r="R198" s="32">
        <f>SUM(R192:R197)</f>
        <v>144112077</v>
      </c>
      <c r="S198" s="32">
        <f>SUM(S192:S197)</f>
        <v>94838848</v>
      </c>
      <c r="T198" s="37">
        <f t="shared" si="46"/>
        <v>0.65809091072915427</v>
      </c>
      <c r="U198" s="37">
        <f t="shared" si="47"/>
        <v>0.24021156800239463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6315815</v>
      </c>
      <c r="E199" s="31">
        <v>7566815</v>
      </c>
      <c r="F199" s="31">
        <v>1178678</v>
      </c>
      <c r="G199" s="36">
        <f t="shared" si="40"/>
        <v>0.18662326239764782</v>
      </c>
      <c r="H199" s="31">
        <v>2606729</v>
      </c>
      <c r="I199" s="36">
        <f t="shared" si="41"/>
        <v>0.41273042354787148</v>
      </c>
      <c r="J199" s="31">
        <v>1957446</v>
      </c>
      <c r="K199" s="36">
        <f t="shared" si="42"/>
        <v>0.25868823276371894</v>
      </c>
      <c r="L199" s="31">
        <v>0</v>
      </c>
      <c r="M199" s="36">
        <f t="shared" si="43"/>
        <v>0</v>
      </c>
      <c r="N199" s="31">
        <f t="shared" si="44"/>
        <v>5742853</v>
      </c>
      <c r="O199" s="36">
        <f t="shared" si="45"/>
        <v>0.75895247868488924</v>
      </c>
      <c r="P199" s="31">
        <v>1499239</v>
      </c>
      <c r="Q199" s="31">
        <v>6100470</v>
      </c>
      <c r="R199" s="31">
        <v>6020795</v>
      </c>
      <c r="S199" s="31">
        <v>4008890</v>
      </c>
      <c r="T199" s="36">
        <f t="shared" si="46"/>
        <v>0.66584064064629334</v>
      </c>
      <c r="U199" s="36">
        <f t="shared" si="47"/>
        <v>0.30562638778740414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40238599</v>
      </c>
      <c r="E200" s="31">
        <v>39990849</v>
      </c>
      <c r="F200" s="31">
        <v>13042210</v>
      </c>
      <c r="G200" s="36">
        <f t="shared" si="40"/>
        <v>0.32412187114168661</v>
      </c>
      <c r="H200" s="31">
        <v>11434895</v>
      </c>
      <c r="I200" s="36">
        <f t="shared" si="41"/>
        <v>0.28417726472037458</v>
      </c>
      <c r="J200" s="31">
        <v>9957042</v>
      </c>
      <c r="K200" s="36">
        <f t="shared" si="42"/>
        <v>0.24898301108836174</v>
      </c>
      <c r="L200" s="31">
        <v>0</v>
      </c>
      <c r="M200" s="36">
        <f t="shared" si="43"/>
        <v>0</v>
      </c>
      <c r="N200" s="31">
        <f t="shared" si="44"/>
        <v>34434147</v>
      </c>
      <c r="O200" s="36">
        <f t="shared" si="45"/>
        <v>0.86105066186516821</v>
      </c>
      <c r="P200" s="31">
        <v>17872095</v>
      </c>
      <c r="Q200" s="31">
        <v>49147988</v>
      </c>
      <c r="R200" s="31">
        <v>49640554</v>
      </c>
      <c r="S200" s="31">
        <v>47117455</v>
      </c>
      <c r="T200" s="36">
        <f t="shared" si="46"/>
        <v>0.94917262607504338</v>
      </c>
      <c r="U200" s="36">
        <f t="shared" si="47"/>
        <v>-0.44287214229781124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35751418</v>
      </c>
      <c r="E202" s="31">
        <v>35761418</v>
      </c>
      <c r="F202" s="31">
        <v>8004101</v>
      </c>
      <c r="G202" s="36">
        <f t="shared" si="40"/>
        <v>0.22388205692988178</v>
      </c>
      <c r="H202" s="31">
        <v>9128236</v>
      </c>
      <c r="I202" s="36">
        <f t="shared" si="41"/>
        <v>0.25532514542500107</v>
      </c>
      <c r="J202" s="31">
        <v>11132601</v>
      </c>
      <c r="K202" s="36">
        <f t="shared" si="42"/>
        <v>0.31130200150340792</v>
      </c>
      <c r="L202" s="31">
        <v>0</v>
      </c>
      <c r="M202" s="36">
        <f t="shared" si="43"/>
        <v>0</v>
      </c>
      <c r="N202" s="31">
        <f t="shared" si="44"/>
        <v>28264938</v>
      </c>
      <c r="O202" s="36">
        <f t="shared" si="45"/>
        <v>0.7903752026835178</v>
      </c>
      <c r="P202" s="31">
        <v>8480773</v>
      </c>
      <c r="Q202" s="31">
        <v>25686288</v>
      </c>
      <c r="R202" s="31">
        <v>34163447</v>
      </c>
      <c r="S202" s="31">
        <v>25586990</v>
      </c>
      <c r="T202" s="36">
        <f t="shared" si="46"/>
        <v>0.74895808962134292</v>
      </c>
      <c r="U202" s="36">
        <f t="shared" si="47"/>
        <v>0.31268706284203107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82305832</v>
      </c>
      <c r="E204" s="32">
        <f>SUM(E199:E203)</f>
        <v>83319082</v>
      </c>
      <c r="F204" s="32">
        <f>SUM(F199:F203)</f>
        <v>22224989</v>
      </c>
      <c r="G204" s="37">
        <f t="shared" si="40"/>
        <v>0.27002933400879781</v>
      </c>
      <c r="H204" s="32">
        <f>SUM(H199:H203)</f>
        <v>23169860</v>
      </c>
      <c r="I204" s="37">
        <f t="shared" si="41"/>
        <v>0.28150933459976446</v>
      </c>
      <c r="J204" s="32">
        <f>SUM(J199:J203)</f>
        <v>23047089</v>
      </c>
      <c r="K204" s="37">
        <f t="shared" si="42"/>
        <v>0.27661237314160519</v>
      </c>
      <c r="L204" s="32">
        <f>SUM(L199:L203)</f>
        <v>0</v>
      </c>
      <c r="M204" s="37">
        <f t="shared" si="43"/>
        <v>0</v>
      </c>
      <c r="N204" s="32">
        <f t="shared" si="44"/>
        <v>68441938</v>
      </c>
      <c r="O204" s="37">
        <f t="shared" si="45"/>
        <v>0.82144373602195953</v>
      </c>
      <c r="P204" s="32">
        <f>SUM(P199:P203)</f>
        <v>27852107</v>
      </c>
      <c r="Q204" s="32">
        <f>SUM(Q199:Q203)</f>
        <v>80934746</v>
      </c>
      <c r="R204" s="32">
        <f>SUM(R199:R203)</f>
        <v>89824796</v>
      </c>
      <c r="S204" s="32">
        <f>SUM(S199:S203)</f>
        <v>76713335</v>
      </c>
      <c r="T204" s="37">
        <f t="shared" si="46"/>
        <v>0.85403294431083376</v>
      </c>
      <c r="U204" s="37">
        <f t="shared" si="47"/>
        <v>-0.17251901265494918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615696974</v>
      </c>
      <c r="E205" s="32">
        <f>SUM(E173:E178,E180:E184,E186:E190,E192:E197,E199:E203)</f>
        <v>641169778</v>
      </c>
      <c r="F205" s="32">
        <f>SUM(F173:F178,F180:F184,F186:F190,F192:F197,F199:F203)</f>
        <v>153752224</v>
      </c>
      <c r="G205" s="37">
        <f t="shared" si="40"/>
        <v>0.24972061012598057</v>
      </c>
      <c r="H205" s="32">
        <f>SUM(H173:H178,H180:H184,H186:H190,H192:H197,H199:H203)</f>
        <v>154074433</v>
      </c>
      <c r="I205" s="37">
        <f t="shared" si="41"/>
        <v>0.25024393412074819</v>
      </c>
      <c r="J205" s="32">
        <f>SUM(J173:J178,J180:J184,J186:J190,J192:J197,J199:J203)</f>
        <v>157111730</v>
      </c>
      <c r="K205" s="37">
        <f t="shared" si="42"/>
        <v>0.24503920083394823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464938387</v>
      </c>
      <c r="O205" s="37">
        <f t="shared" si="45"/>
        <v>0.72514083313515132</v>
      </c>
      <c r="P205" s="32">
        <f>SUM(P173:P178,P180:P184,P186:P190,P192:P197,P199:P203)</f>
        <v>135629342</v>
      </c>
      <c r="Q205" s="32">
        <f>SUM(Q173:Q178,Q180:Q184,Q186:Q190,Q192:Q197,Q199:Q203)</f>
        <v>547903324</v>
      </c>
      <c r="R205" s="32">
        <f>SUM(R173:R178,R180:R184,R186:R190,R192:R197,R199:R203)</f>
        <v>585516398</v>
      </c>
      <c r="S205" s="32">
        <f>SUM(S173:S178,S180:S184,S186:S190,S192:S197,S199:S203)</f>
        <v>429330043</v>
      </c>
      <c r="T205" s="37">
        <f t="shared" si="46"/>
        <v>0.73325024622111434</v>
      </c>
      <c r="U205" s="37">
        <f t="shared" si="47"/>
        <v>0.15839041672855725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13484136</v>
      </c>
      <c r="E208" s="31">
        <v>18667086</v>
      </c>
      <c r="F208" s="31">
        <v>3105442</v>
      </c>
      <c r="G208" s="36">
        <f t="shared" ref="G208:G231" si="48">IF(($D208     =0),0,($F208     /$D208     ))</f>
        <v>0.2303033727930362</v>
      </c>
      <c r="H208" s="31">
        <v>4690063</v>
      </c>
      <c r="I208" s="36">
        <f t="shared" ref="I208:I231" si="49">IF(($D208     =0),0,($H208     /$D208     ))</f>
        <v>0.34782080216337186</v>
      </c>
      <c r="J208" s="31">
        <v>4462955</v>
      </c>
      <c r="K208" s="36">
        <f t="shared" ref="K208:K231" si="50">IF(($E208     =0),0,($J208     /$E208     ))</f>
        <v>0.23908150420478055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12258460</v>
      </c>
      <c r="O208" s="36">
        <f t="shared" ref="O208:O231" si="53">IF(($E208     =0),0,($N208     /$E208     ))</f>
        <v>0.6566884622484731</v>
      </c>
      <c r="P208" s="31">
        <v>2419302</v>
      </c>
      <c r="Q208" s="31">
        <v>12854282</v>
      </c>
      <c r="R208" s="31">
        <v>12854282</v>
      </c>
      <c r="S208" s="31">
        <v>5610057</v>
      </c>
      <c r="T208" s="36">
        <f t="shared" ref="T208:T231" si="54">IF(($R208     =0),0,($S208     /$R208     ))</f>
        <v>0.43643487827635957</v>
      </c>
      <c r="U208" s="36">
        <f t="shared" ref="U208:U231" si="55">IF(($P208     =0),0,(($J208     /$P208     )-1))</f>
        <v>0.84472835553395154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63856673</v>
      </c>
      <c r="E209" s="31">
        <v>63856673</v>
      </c>
      <c r="F209" s="31">
        <v>14892856</v>
      </c>
      <c r="G209" s="36">
        <f t="shared" si="48"/>
        <v>0.23322317465552894</v>
      </c>
      <c r="H209" s="31">
        <v>14623950</v>
      </c>
      <c r="I209" s="36">
        <f t="shared" si="49"/>
        <v>0.22901208774218476</v>
      </c>
      <c r="J209" s="31">
        <v>14740403</v>
      </c>
      <c r="K209" s="36">
        <f t="shared" si="50"/>
        <v>0.23083574993016001</v>
      </c>
      <c r="L209" s="31">
        <v>0</v>
      </c>
      <c r="M209" s="36">
        <f t="shared" si="51"/>
        <v>0</v>
      </c>
      <c r="N209" s="31">
        <f t="shared" si="52"/>
        <v>44257209</v>
      </c>
      <c r="O209" s="36">
        <f t="shared" si="53"/>
        <v>0.69307101232787371</v>
      </c>
      <c r="P209" s="31">
        <v>14743544</v>
      </c>
      <c r="Q209" s="31">
        <v>68028598</v>
      </c>
      <c r="R209" s="31">
        <v>70281034</v>
      </c>
      <c r="S209" s="31">
        <v>44604132</v>
      </c>
      <c r="T209" s="36">
        <f t="shared" si="54"/>
        <v>0.63465389538805017</v>
      </c>
      <c r="U209" s="36">
        <f t="shared" si="55"/>
        <v>-2.1304240011765785E-4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29582597</v>
      </c>
      <c r="E210" s="31">
        <v>30006052</v>
      </c>
      <c r="F210" s="31">
        <v>7120116</v>
      </c>
      <c r="G210" s="36">
        <f t="shared" si="48"/>
        <v>0.24068596817243598</v>
      </c>
      <c r="H210" s="31">
        <v>4748306</v>
      </c>
      <c r="I210" s="36">
        <f t="shared" si="49"/>
        <v>0.16051011342918947</v>
      </c>
      <c r="J210" s="31">
        <v>614158</v>
      </c>
      <c r="K210" s="36">
        <f t="shared" si="50"/>
        <v>2.0467804294946899E-2</v>
      </c>
      <c r="L210" s="31">
        <v>0</v>
      </c>
      <c r="M210" s="36">
        <f t="shared" si="51"/>
        <v>0</v>
      </c>
      <c r="N210" s="31">
        <f t="shared" si="52"/>
        <v>12482580</v>
      </c>
      <c r="O210" s="36">
        <f t="shared" si="53"/>
        <v>0.41600207851402776</v>
      </c>
      <c r="P210" s="31">
        <v>6013117</v>
      </c>
      <c r="Q210" s="31">
        <v>22819401</v>
      </c>
      <c r="R210" s="31">
        <v>28042457</v>
      </c>
      <c r="S210" s="31">
        <v>15913164</v>
      </c>
      <c r="T210" s="36">
        <f t="shared" si="54"/>
        <v>0.56746682360964307</v>
      </c>
      <c r="U210" s="36">
        <f t="shared" si="55"/>
        <v>-0.89786362048169033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30015644</v>
      </c>
      <c r="E211" s="31">
        <v>30054632</v>
      </c>
      <c r="F211" s="31">
        <v>3069806</v>
      </c>
      <c r="G211" s="36">
        <f t="shared" si="48"/>
        <v>0.1022735344275805</v>
      </c>
      <c r="H211" s="31">
        <v>3307022</v>
      </c>
      <c r="I211" s="36">
        <f t="shared" si="49"/>
        <v>0.11017661323541816</v>
      </c>
      <c r="J211" s="31">
        <v>3309284</v>
      </c>
      <c r="K211" s="36">
        <f t="shared" si="50"/>
        <v>0.1101089509264329</v>
      </c>
      <c r="L211" s="31">
        <v>0</v>
      </c>
      <c r="M211" s="36">
        <f t="shared" si="51"/>
        <v>0</v>
      </c>
      <c r="N211" s="31">
        <f t="shared" si="52"/>
        <v>9686112</v>
      </c>
      <c r="O211" s="36">
        <f t="shared" si="53"/>
        <v>0.32228350026045904</v>
      </c>
      <c r="P211" s="31">
        <v>3150966</v>
      </c>
      <c r="Q211" s="31">
        <v>29995860</v>
      </c>
      <c r="R211" s="31">
        <v>29805860</v>
      </c>
      <c r="S211" s="31">
        <v>8259742</v>
      </c>
      <c r="T211" s="36">
        <f t="shared" si="54"/>
        <v>0.27711805665060496</v>
      </c>
      <c r="U211" s="36">
        <f t="shared" si="55"/>
        <v>5.0244274295565328E-2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65976925</v>
      </c>
      <c r="E212" s="31">
        <v>73692241</v>
      </c>
      <c r="F212" s="31">
        <v>15194890</v>
      </c>
      <c r="G212" s="36">
        <f t="shared" si="48"/>
        <v>0.23030612596752575</v>
      </c>
      <c r="H212" s="31">
        <v>14917772</v>
      </c>
      <c r="I212" s="36">
        <f t="shared" si="49"/>
        <v>0.22610589990364055</v>
      </c>
      <c r="J212" s="31">
        <v>14705396</v>
      </c>
      <c r="K212" s="36">
        <f t="shared" si="50"/>
        <v>0.19955148331016287</v>
      </c>
      <c r="L212" s="31">
        <v>0</v>
      </c>
      <c r="M212" s="36">
        <f t="shared" si="51"/>
        <v>0</v>
      </c>
      <c r="N212" s="31">
        <f t="shared" si="52"/>
        <v>44818058</v>
      </c>
      <c r="O212" s="36">
        <f t="shared" si="53"/>
        <v>0.60817879049166113</v>
      </c>
      <c r="P212" s="31">
        <v>30326610</v>
      </c>
      <c r="Q212" s="31">
        <v>44627867</v>
      </c>
      <c r="R212" s="31">
        <v>44627867</v>
      </c>
      <c r="S212" s="31">
        <v>45125174</v>
      </c>
      <c r="T212" s="36">
        <f t="shared" si="54"/>
        <v>1.0111434185281587</v>
      </c>
      <c r="U212" s="36">
        <f t="shared" si="55"/>
        <v>-0.51509924782229199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11226373</v>
      </c>
      <c r="E213" s="31">
        <v>12501000</v>
      </c>
      <c r="F213" s="31">
        <v>2803369</v>
      </c>
      <c r="G213" s="36">
        <f t="shared" si="48"/>
        <v>0.24971279682226843</v>
      </c>
      <c r="H213" s="31">
        <v>934373</v>
      </c>
      <c r="I213" s="36">
        <f t="shared" si="49"/>
        <v>8.3230175943735343E-2</v>
      </c>
      <c r="J213" s="31">
        <v>934587</v>
      </c>
      <c r="K213" s="36">
        <f t="shared" si="50"/>
        <v>7.4760979121670262E-2</v>
      </c>
      <c r="L213" s="31">
        <v>0</v>
      </c>
      <c r="M213" s="36">
        <f t="shared" si="51"/>
        <v>0</v>
      </c>
      <c r="N213" s="31">
        <f t="shared" si="52"/>
        <v>4672329</v>
      </c>
      <c r="O213" s="36">
        <f t="shared" si="53"/>
        <v>0.37375641948644106</v>
      </c>
      <c r="P213" s="31">
        <v>2981814</v>
      </c>
      <c r="Q213" s="31">
        <v>10633000</v>
      </c>
      <c r="R213" s="31">
        <v>10633000</v>
      </c>
      <c r="S213" s="31">
        <v>8366311</v>
      </c>
      <c r="T213" s="36">
        <f t="shared" si="54"/>
        <v>0.78682507288629733</v>
      </c>
      <c r="U213" s="36">
        <f t="shared" si="55"/>
        <v>-0.68657099336175897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204323586</v>
      </c>
      <c r="E214" s="31">
        <v>204323586</v>
      </c>
      <c r="F214" s="31">
        <v>39143798</v>
      </c>
      <c r="G214" s="36">
        <f t="shared" si="48"/>
        <v>0.19157748141714781</v>
      </c>
      <c r="H214" s="31">
        <v>39187040</v>
      </c>
      <c r="I214" s="36">
        <f t="shared" si="49"/>
        <v>0.19178911630887294</v>
      </c>
      <c r="J214" s="31">
        <v>38728285</v>
      </c>
      <c r="K214" s="36">
        <f t="shared" si="50"/>
        <v>0.18954387869837014</v>
      </c>
      <c r="L214" s="31">
        <v>0</v>
      </c>
      <c r="M214" s="36">
        <f t="shared" si="51"/>
        <v>0</v>
      </c>
      <c r="N214" s="31">
        <f t="shared" si="52"/>
        <v>117059123</v>
      </c>
      <c r="O214" s="36">
        <f t="shared" si="53"/>
        <v>0.57291047642439086</v>
      </c>
      <c r="P214" s="31">
        <v>37429628</v>
      </c>
      <c r="Q214" s="31">
        <v>194779396</v>
      </c>
      <c r="R214" s="31">
        <v>194779396</v>
      </c>
      <c r="S214" s="31">
        <v>76206295</v>
      </c>
      <c r="T214" s="36">
        <f t="shared" si="54"/>
        <v>0.39124412830605554</v>
      </c>
      <c r="U214" s="36">
        <f t="shared" si="55"/>
        <v>3.4695963315478417E-2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418465934</v>
      </c>
      <c r="E216" s="32">
        <f>SUM(E208:E215)</f>
        <v>433101270</v>
      </c>
      <c r="F216" s="32">
        <f>SUM(F208:F215)</f>
        <v>85330277</v>
      </c>
      <c r="G216" s="37">
        <f t="shared" si="48"/>
        <v>0.20391212298776989</v>
      </c>
      <c r="H216" s="32">
        <f>SUM(H208:H215)</f>
        <v>82408526</v>
      </c>
      <c r="I216" s="37">
        <f t="shared" si="49"/>
        <v>0.19693007077608377</v>
      </c>
      <c r="J216" s="32">
        <f>SUM(J208:J215)</f>
        <v>77495068</v>
      </c>
      <c r="K216" s="37">
        <f t="shared" si="50"/>
        <v>0.17893059514695028</v>
      </c>
      <c r="L216" s="32">
        <f>SUM(L208:L215)</f>
        <v>0</v>
      </c>
      <c r="M216" s="37">
        <f t="shared" si="51"/>
        <v>0</v>
      </c>
      <c r="N216" s="32">
        <f t="shared" si="52"/>
        <v>245233871</v>
      </c>
      <c r="O216" s="37">
        <f t="shared" si="53"/>
        <v>0.56622754996770153</v>
      </c>
      <c r="P216" s="32">
        <f>SUM(P208:P215)</f>
        <v>97064981</v>
      </c>
      <c r="Q216" s="32">
        <f>SUM(Q208:Q215)</f>
        <v>383738404</v>
      </c>
      <c r="R216" s="32">
        <f>SUM(R208:R215)</f>
        <v>391023896</v>
      </c>
      <c r="S216" s="32">
        <f>SUM(S208:S215)</f>
        <v>204084875</v>
      </c>
      <c r="T216" s="37">
        <f t="shared" si="54"/>
        <v>0.52192430459544092</v>
      </c>
      <c r="U216" s="37">
        <f t="shared" si="55"/>
        <v>-0.20161661598635661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36985540</v>
      </c>
      <c r="E217" s="31">
        <v>36985540</v>
      </c>
      <c r="F217" s="31">
        <v>29230925</v>
      </c>
      <c r="G217" s="36">
        <f t="shared" si="48"/>
        <v>0.79033387102094499</v>
      </c>
      <c r="H217" s="31">
        <v>3979105</v>
      </c>
      <c r="I217" s="36">
        <f t="shared" si="49"/>
        <v>0.10758542392513398</v>
      </c>
      <c r="J217" s="31">
        <v>7735390</v>
      </c>
      <c r="K217" s="36">
        <f t="shared" si="50"/>
        <v>0.20914633124188534</v>
      </c>
      <c r="L217" s="31">
        <v>0</v>
      </c>
      <c r="M217" s="36">
        <f t="shared" si="51"/>
        <v>0</v>
      </c>
      <c r="N217" s="31">
        <f t="shared" si="52"/>
        <v>40945420</v>
      </c>
      <c r="O217" s="36">
        <f t="shared" si="53"/>
        <v>1.1070656261879643</v>
      </c>
      <c r="P217" s="31">
        <v>3055462</v>
      </c>
      <c r="Q217" s="31">
        <v>18685961</v>
      </c>
      <c r="R217" s="31">
        <v>18685961</v>
      </c>
      <c r="S217" s="31">
        <v>66236914</v>
      </c>
      <c r="T217" s="36">
        <f t="shared" si="54"/>
        <v>3.5447421730142752</v>
      </c>
      <c r="U217" s="36">
        <f t="shared" si="55"/>
        <v>1.5316596966350753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275742023</v>
      </c>
      <c r="E218" s="31">
        <v>278248081</v>
      </c>
      <c r="F218" s="31">
        <v>52786471</v>
      </c>
      <c r="G218" s="36">
        <f t="shared" si="48"/>
        <v>0.19143426317721618</v>
      </c>
      <c r="H218" s="31">
        <v>57962060</v>
      </c>
      <c r="I218" s="36">
        <f t="shared" si="49"/>
        <v>0.21020394123967096</v>
      </c>
      <c r="J218" s="31">
        <v>55091938</v>
      </c>
      <c r="K218" s="36">
        <f t="shared" si="50"/>
        <v>0.19799575185569743</v>
      </c>
      <c r="L218" s="31">
        <v>0</v>
      </c>
      <c r="M218" s="36">
        <f t="shared" si="51"/>
        <v>0</v>
      </c>
      <c r="N218" s="31">
        <f t="shared" si="52"/>
        <v>165840469</v>
      </c>
      <c r="O218" s="36">
        <f t="shared" si="53"/>
        <v>0.5960165777387697</v>
      </c>
      <c r="P218" s="31">
        <v>49764828</v>
      </c>
      <c r="Q218" s="31">
        <v>279126093</v>
      </c>
      <c r="R218" s="31">
        <v>254223191</v>
      </c>
      <c r="S218" s="31">
        <v>140836738</v>
      </c>
      <c r="T218" s="36">
        <f t="shared" si="54"/>
        <v>0.55398855409693915</v>
      </c>
      <c r="U218" s="36">
        <f t="shared" si="55"/>
        <v>0.10704568294700034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169442327</v>
      </c>
      <c r="E219" s="31">
        <v>172582327</v>
      </c>
      <c r="F219" s="31">
        <v>51760338</v>
      </c>
      <c r="G219" s="36">
        <f t="shared" si="48"/>
        <v>0.30547466454470967</v>
      </c>
      <c r="H219" s="31">
        <v>47598613</v>
      </c>
      <c r="I219" s="36">
        <f t="shared" si="49"/>
        <v>0.28091335761695485</v>
      </c>
      <c r="J219" s="31">
        <v>32373607</v>
      </c>
      <c r="K219" s="36">
        <f t="shared" si="50"/>
        <v>0.18758355830953652</v>
      </c>
      <c r="L219" s="31">
        <v>0</v>
      </c>
      <c r="M219" s="36">
        <f t="shared" si="51"/>
        <v>0</v>
      </c>
      <c r="N219" s="31">
        <f t="shared" si="52"/>
        <v>131732558</v>
      </c>
      <c r="O219" s="36">
        <f t="shared" si="53"/>
        <v>0.76330271059562205</v>
      </c>
      <c r="P219" s="31">
        <v>41432230</v>
      </c>
      <c r="Q219" s="31">
        <v>158419453</v>
      </c>
      <c r="R219" s="31">
        <v>161051483</v>
      </c>
      <c r="S219" s="31">
        <v>134646212</v>
      </c>
      <c r="T219" s="36">
        <f t="shared" si="54"/>
        <v>0.83604453366008435</v>
      </c>
      <c r="U219" s="36">
        <f t="shared" si="55"/>
        <v>-0.21863710932286295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12252468</v>
      </c>
      <c r="E220" s="31">
        <v>15317108</v>
      </c>
      <c r="F220" s="31">
        <v>2479423</v>
      </c>
      <c r="G220" s="36">
        <f t="shared" si="48"/>
        <v>0.20236110798248974</v>
      </c>
      <c r="H220" s="31">
        <v>3652375</v>
      </c>
      <c r="I220" s="36">
        <f t="shared" si="49"/>
        <v>0.29809300460935706</v>
      </c>
      <c r="J220" s="31">
        <v>3688981</v>
      </c>
      <c r="K220" s="36">
        <f t="shared" si="50"/>
        <v>0.24084056859819752</v>
      </c>
      <c r="L220" s="31">
        <v>0</v>
      </c>
      <c r="M220" s="36">
        <f t="shared" si="51"/>
        <v>0</v>
      </c>
      <c r="N220" s="31">
        <f t="shared" si="52"/>
        <v>9820779</v>
      </c>
      <c r="O220" s="36">
        <f t="shared" si="53"/>
        <v>0.64116405002824295</v>
      </c>
      <c r="P220" s="31">
        <v>2841855</v>
      </c>
      <c r="Q220" s="31">
        <v>12029826</v>
      </c>
      <c r="R220" s="31">
        <v>11679826</v>
      </c>
      <c r="S220" s="31">
        <v>7675761</v>
      </c>
      <c r="T220" s="36">
        <f t="shared" si="54"/>
        <v>0.65718110869117397</v>
      </c>
      <c r="U220" s="36">
        <f t="shared" si="55"/>
        <v>0.29808910025317981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81524161</v>
      </c>
      <c r="E221" s="31">
        <v>85343465</v>
      </c>
      <c r="F221" s="31">
        <v>21673214</v>
      </c>
      <c r="G221" s="36">
        <f t="shared" si="48"/>
        <v>0.265850193784883</v>
      </c>
      <c r="H221" s="31">
        <v>20917657</v>
      </c>
      <c r="I221" s="36">
        <f t="shared" si="49"/>
        <v>0.25658230325117976</v>
      </c>
      <c r="J221" s="31">
        <v>21228523</v>
      </c>
      <c r="K221" s="36">
        <f t="shared" si="50"/>
        <v>0.24874222062579718</v>
      </c>
      <c r="L221" s="31">
        <v>0</v>
      </c>
      <c r="M221" s="36">
        <f t="shared" si="51"/>
        <v>0</v>
      </c>
      <c r="N221" s="31">
        <f t="shared" si="52"/>
        <v>63819394</v>
      </c>
      <c r="O221" s="36">
        <f t="shared" si="53"/>
        <v>0.74779473741779756</v>
      </c>
      <c r="P221" s="31">
        <v>19649461</v>
      </c>
      <c r="Q221" s="31">
        <v>74079370</v>
      </c>
      <c r="R221" s="31">
        <v>80768632</v>
      </c>
      <c r="S221" s="31">
        <v>61285871</v>
      </c>
      <c r="T221" s="36">
        <f t="shared" si="54"/>
        <v>0.75878307558805747</v>
      </c>
      <c r="U221" s="36">
        <f t="shared" si="55"/>
        <v>8.0361593633535344E-2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5913213</v>
      </c>
      <c r="E222" s="31">
        <v>5914213</v>
      </c>
      <c r="F222" s="31">
        <v>1557333</v>
      </c>
      <c r="G222" s="36">
        <f t="shared" si="48"/>
        <v>0.2633649422065466</v>
      </c>
      <c r="H222" s="31">
        <v>958186</v>
      </c>
      <c r="I222" s="36">
        <f t="shared" si="49"/>
        <v>0.16204151617741488</v>
      </c>
      <c r="J222" s="31">
        <v>1560043</v>
      </c>
      <c r="K222" s="36">
        <f t="shared" si="50"/>
        <v>0.26377862954885123</v>
      </c>
      <c r="L222" s="31">
        <v>0</v>
      </c>
      <c r="M222" s="36">
        <f t="shared" si="51"/>
        <v>0</v>
      </c>
      <c r="N222" s="31">
        <f t="shared" si="52"/>
        <v>4075562</v>
      </c>
      <c r="O222" s="36">
        <f t="shared" si="53"/>
        <v>0.6891131584202328</v>
      </c>
      <c r="P222" s="31">
        <v>1453455</v>
      </c>
      <c r="Q222" s="31">
        <v>4706999</v>
      </c>
      <c r="R222" s="31">
        <v>5636999</v>
      </c>
      <c r="S222" s="31">
        <v>4300932</v>
      </c>
      <c r="T222" s="36">
        <f t="shared" si="54"/>
        <v>0.76298257281933168</v>
      </c>
      <c r="U222" s="36">
        <f t="shared" si="55"/>
        <v>7.333422775386933E-2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581859732</v>
      </c>
      <c r="E224" s="32">
        <f>SUM(E217:E223)</f>
        <v>594390734</v>
      </c>
      <c r="F224" s="32">
        <f>SUM(F217:F223)</f>
        <v>159487704</v>
      </c>
      <c r="G224" s="37">
        <f t="shared" si="48"/>
        <v>0.27409991657577021</v>
      </c>
      <c r="H224" s="32">
        <f>SUM(H217:H223)</f>
        <v>135067996</v>
      </c>
      <c r="I224" s="37">
        <f t="shared" si="49"/>
        <v>0.23213154059611055</v>
      </c>
      <c r="J224" s="32">
        <f>SUM(J217:J223)</f>
        <v>121678482</v>
      </c>
      <c r="K224" s="37">
        <f t="shared" si="50"/>
        <v>0.2047112699438548</v>
      </c>
      <c r="L224" s="32">
        <f>SUM(L217:L223)</f>
        <v>0</v>
      </c>
      <c r="M224" s="37">
        <f t="shared" si="51"/>
        <v>0</v>
      </c>
      <c r="N224" s="32">
        <f t="shared" si="52"/>
        <v>416234182</v>
      </c>
      <c r="O224" s="37">
        <f t="shared" si="53"/>
        <v>0.70027030737662876</v>
      </c>
      <c r="P224" s="32">
        <f>SUM(P217:P223)</f>
        <v>118197291</v>
      </c>
      <c r="Q224" s="32">
        <f>SUM(Q217:Q223)</f>
        <v>547047702</v>
      </c>
      <c r="R224" s="32">
        <f>SUM(R217:R223)</f>
        <v>532046092</v>
      </c>
      <c r="S224" s="32">
        <f>SUM(S217:S223)</f>
        <v>414982428</v>
      </c>
      <c r="T224" s="37">
        <f t="shared" si="54"/>
        <v>0.77997458160072342</v>
      </c>
      <c r="U224" s="37">
        <f t="shared" si="55"/>
        <v>2.9452375520180096E-2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31999310</v>
      </c>
      <c r="E225" s="31">
        <v>29087764</v>
      </c>
      <c r="F225" s="31">
        <v>8276251</v>
      </c>
      <c r="G225" s="36">
        <f t="shared" si="48"/>
        <v>0.25863842064094505</v>
      </c>
      <c r="H225" s="31">
        <v>8331887</v>
      </c>
      <c r="I225" s="36">
        <f t="shared" si="49"/>
        <v>0.260377083130855</v>
      </c>
      <c r="J225" s="31">
        <v>8306541</v>
      </c>
      <c r="K225" s="36">
        <f t="shared" si="50"/>
        <v>0.28556822036922469</v>
      </c>
      <c r="L225" s="31">
        <v>0</v>
      </c>
      <c r="M225" s="36">
        <f t="shared" si="51"/>
        <v>0</v>
      </c>
      <c r="N225" s="31">
        <f t="shared" si="52"/>
        <v>24914679</v>
      </c>
      <c r="O225" s="36">
        <f t="shared" si="53"/>
        <v>0.85653469273196803</v>
      </c>
      <c r="P225" s="31">
        <v>8031301</v>
      </c>
      <c r="Q225" s="31">
        <v>28875143</v>
      </c>
      <c r="R225" s="31">
        <v>28875143</v>
      </c>
      <c r="S225" s="31">
        <v>23047739</v>
      </c>
      <c r="T225" s="36">
        <f t="shared" si="54"/>
        <v>0.79818614231624763</v>
      </c>
      <c r="U225" s="36">
        <f t="shared" si="55"/>
        <v>3.4270910777718377E-2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126905335</v>
      </c>
      <c r="E226" s="31">
        <v>126905335</v>
      </c>
      <c r="F226" s="31">
        <v>50123612</v>
      </c>
      <c r="G226" s="36">
        <f t="shared" si="48"/>
        <v>0.39496851728101107</v>
      </c>
      <c r="H226" s="31">
        <v>40873332</v>
      </c>
      <c r="I226" s="36">
        <f t="shared" si="49"/>
        <v>0.32207733425864249</v>
      </c>
      <c r="J226" s="31">
        <v>31492836</v>
      </c>
      <c r="K226" s="36">
        <f t="shared" si="50"/>
        <v>0.24816006356233961</v>
      </c>
      <c r="L226" s="31">
        <v>0</v>
      </c>
      <c r="M226" s="36">
        <f t="shared" si="51"/>
        <v>0</v>
      </c>
      <c r="N226" s="31">
        <f t="shared" si="52"/>
        <v>122489780</v>
      </c>
      <c r="O226" s="36">
        <f t="shared" si="53"/>
        <v>0.96520591510199316</v>
      </c>
      <c r="P226" s="31">
        <v>29885797</v>
      </c>
      <c r="Q226" s="31">
        <v>119555663</v>
      </c>
      <c r="R226" s="31">
        <v>119703768</v>
      </c>
      <c r="S226" s="31">
        <v>116504891</v>
      </c>
      <c r="T226" s="36">
        <f t="shared" si="54"/>
        <v>0.97327672258403763</v>
      </c>
      <c r="U226" s="36">
        <f t="shared" si="55"/>
        <v>5.3772666661692226E-2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13782466</v>
      </c>
      <c r="E227" s="31">
        <v>13800296</v>
      </c>
      <c r="F227" s="31">
        <v>4945617</v>
      </c>
      <c r="G227" s="36">
        <f t="shared" si="48"/>
        <v>0.35883397064066763</v>
      </c>
      <c r="H227" s="31">
        <v>2495944</v>
      </c>
      <c r="I227" s="36">
        <f t="shared" si="49"/>
        <v>0.18109560364596583</v>
      </c>
      <c r="J227" s="31">
        <v>2498264</v>
      </c>
      <c r="K227" s="36">
        <f t="shared" si="50"/>
        <v>0.1810297402316588</v>
      </c>
      <c r="L227" s="31">
        <v>0</v>
      </c>
      <c r="M227" s="36">
        <f t="shared" si="51"/>
        <v>0</v>
      </c>
      <c r="N227" s="31">
        <f t="shared" si="52"/>
        <v>9939825</v>
      </c>
      <c r="O227" s="36">
        <f t="shared" si="53"/>
        <v>0.72026172482097484</v>
      </c>
      <c r="P227" s="31">
        <v>2697333</v>
      </c>
      <c r="Q227" s="31">
        <v>13387091</v>
      </c>
      <c r="R227" s="31">
        <v>13206091</v>
      </c>
      <c r="S227" s="31">
        <v>7506840</v>
      </c>
      <c r="T227" s="36">
        <f t="shared" si="54"/>
        <v>0.56843770045201114</v>
      </c>
      <c r="U227" s="36">
        <f t="shared" si="55"/>
        <v>-7.3802159392258981E-2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349027879</v>
      </c>
      <c r="E228" s="31">
        <v>374027879</v>
      </c>
      <c r="F228" s="31">
        <v>224587963</v>
      </c>
      <c r="G228" s="36">
        <f t="shared" si="48"/>
        <v>0.64346711684885205</v>
      </c>
      <c r="H228" s="31">
        <v>41465915</v>
      </c>
      <c r="I228" s="36">
        <f t="shared" si="49"/>
        <v>0.11880401966399939</v>
      </c>
      <c r="J228" s="31">
        <v>41409858</v>
      </c>
      <c r="K228" s="36">
        <f t="shared" si="50"/>
        <v>0.11071329257785086</v>
      </c>
      <c r="L228" s="31">
        <v>0</v>
      </c>
      <c r="M228" s="36">
        <f t="shared" si="51"/>
        <v>0</v>
      </c>
      <c r="N228" s="31">
        <f t="shared" si="52"/>
        <v>307463736</v>
      </c>
      <c r="O228" s="36">
        <f t="shared" si="53"/>
        <v>0.82203427408147833</v>
      </c>
      <c r="P228" s="31">
        <v>46202705</v>
      </c>
      <c r="Q228" s="31">
        <v>334260157</v>
      </c>
      <c r="R228" s="31">
        <v>334260157</v>
      </c>
      <c r="S228" s="31">
        <v>299891892</v>
      </c>
      <c r="T228" s="36">
        <f t="shared" si="54"/>
        <v>0.89718108999751356</v>
      </c>
      <c r="U228" s="36">
        <f t="shared" si="55"/>
        <v>-0.10373520338257247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521714990</v>
      </c>
      <c r="E230" s="32">
        <f>SUM(E225:E229)</f>
        <v>543821274</v>
      </c>
      <c r="F230" s="32">
        <f>SUM(F225:F229)</f>
        <v>287933443</v>
      </c>
      <c r="G230" s="37">
        <f t="shared" si="48"/>
        <v>0.55189796827574378</v>
      </c>
      <c r="H230" s="32">
        <f>SUM(H225:H229)</f>
        <v>93167078</v>
      </c>
      <c r="I230" s="37">
        <f t="shared" si="49"/>
        <v>0.17857849551150523</v>
      </c>
      <c r="J230" s="32">
        <f>SUM(J225:J229)</f>
        <v>83707499</v>
      </c>
      <c r="K230" s="37">
        <f t="shared" si="50"/>
        <v>0.15392464951637769</v>
      </c>
      <c r="L230" s="32">
        <f>SUM(L225:L229)</f>
        <v>0</v>
      </c>
      <c r="M230" s="37">
        <f t="shared" si="51"/>
        <v>0</v>
      </c>
      <c r="N230" s="32">
        <f t="shared" si="52"/>
        <v>464808020</v>
      </c>
      <c r="O230" s="37">
        <f t="shared" si="53"/>
        <v>0.85470731327071992</v>
      </c>
      <c r="P230" s="32">
        <f>SUM(P225:P229)</f>
        <v>86817136</v>
      </c>
      <c r="Q230" s="32">
        <f>SUM(Q225:Q229)</f>
        <v>496078054</v>
      </c>
      <c r="R230" s="32">
        <f>SUM(R225:R229)</f>
        <v>496045159</v>
      </c>
      <c r="S230" s="32">
        <f>SUM(S225:S229)</f>
        <v>446951362</v>
      </c>
      <c r="T230" s="37">
        <f t="shared" si="54"/>
        <v>0.90102958146195722</v>
      </c>
      <c r="U230" s="37">
        <f t="shared" si="55"/>
        <v>-3.5818239846105993E-2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1522040656</v>
      </c>
      <c r="E231" s="32">
        <f>SUM(E208:E215,E217:E223,E225:E229)</f>
        <v>1571313278</v>
      </c>
      <c r="F231" s="32">
        <f>SUM(F208:F215,F217:F223,F225:F229)</f>
        <v>532751424</v>
      </c>
      <c r="G231" s="37">
        <f t="shared" si="48"/>
        <v>0.35002443719216919</v>
      </c>
      <c r="H231" s="32">
        <f>SUM(H208:H215,H217:H223,H225:H229)</f>
        <v>310643600</v>
      </c>
      <c r="I231" s="37">
        <f t="shared" si="49"/>
        <v>0.20409678202446124</v>
      </c>
      <c r="J231" s="32">
        <f>SUM(J208:J215,J217:J223,J225:J229)</f>
        <v>282881049</v>
      </c>
      <c r="K231" s="37">
        <f t="shared" si="50"/>
        <v>0.18002842142342032</v>
      </c>
      <c r="L231" s="32">
        <f>SUM(L208:L215,L217:L223,L225:L229)</f>
        <v>0</v>
      </c>
      <c r="M231" s="37">
        <f t="shared" si="51"/>
        <v>0</v>
      </c>
      <c r="N231" s="32">
        <f t="shared" si="52"/>
        <v>1126276073</v>
      </c>
      <c r="O231" s="37">
        <f t="shared" si="53"/>
        <v>0.71677372600933376</v>
      </c>
      <c r="P231" s="32">
        <f>SUM(P208:P215,P217:P223,P225:P229)</f>
        <v>302079408</v>
      </c>
      <c r="Q231" s="32">
        <f>SUM(Q208:Q215,Q217:Q223,Q225:Q229)</f>
        <v>1426864160</v>
      </c>
      <c r="R231" s="32">
        <f>SUM(R208:R215,R217:R223,R225:R229)</f>
        <v>1419115147</v>
      </c>
      <c r="S231" s="32">
        <f>SUM(S208:S215,S217:S223,S225:S229)</f>
        <v>1066018665</v>
      </c>
      <c r="T231" s="37">
        <f t="shared" si="54"/>
        <v>0.75118546035785494</v>
      </c>
      <c r="U231" s="37">
        <f t="shared" si="55"/>
        <v>-6.3554014247803381E-2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35774687</v>
      </c>
      <c r="E234" s="31">
        <v>35774687</v>
      </c>
      <c r="F234" s="31">
        <v>8419956</v>
      </c>
      <c r="G234" s="36">
        <f t="shared" ref="G234:G260" si="56">IF(($D234     =0),0,($F234     /$D234     ))</f>
        <v>0.23536071748160928</v>
      </c>
      <c r="H234" s="31">
        <v>8490624</v>
      </c>
      <c r="I234" s="36">
        <f t="shared" ref="I234:I260" si="57">IF(($D234     =0),0,($H234     /$D234     ))</f>
        <v>0.23733608067626141</v>
      </c>
      <c r="J234" s="31">
        <v>8565726</v>
      </c>
      <c r="K234" s="36">
        <f t="shared" ref="K234:K260" si="58">IF(($E234     =0),0,($J234     /$E234     ))</f>
        <v>0.23943538625509148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25476306</v>
      </c>
      <c r="O234" s="36">
        <f t="shared" ref="O234:O260" si="61">IF(($E234     =0),0,($N234     /$E234     ))</f>
        <v>0.71213218441296211</v>
      </c>
      <c r="P234" s="31">
        <v>6225524</v>
      </c>
      <c r="Q234" s="31">
        <v>0</v>
      </c>
      <c r="R234" s="31">
        <v>34103610</v>
      </c>
      <c r="S234" s="31">
        <v>21521531</v>
      </c>
      <c r="T234" s="36">
        <f t="shared" ref="T234:T260" si="62">IF(($R234     =0),0,($S234     /$R234     ))</f>
        <v>0.63106313378554357</v>
      </c>
      <c r="U234" s="36">
        <f t="shared" ref="U234:U260" si="63">IF(($P234     =0),0,(($J234     /$P234     )-1))</f>
        <v>0.37590442186071416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75139690</v>
      </c>
      <c r="E235" s="31">
        <v>90504932</v>
      </c>
      <c r="F235" s="31">
        <v>19660636</v>
      </c>
      <c r="G235" s="36">
        <f t="shared" si="56"/>
        <v>0.26165447315526585</v>
      </c>
      <c r="H235" s="31">
        <v>24919072</v>
      </c>
      <c r="I235" s="36">
        <f t="shared" si="57"/>
        <v>0.33163660909434151</v>
      </c>
      <c r="J235" s="31">
        <v>25158705</v>
      </c>
      <c r="K235" s="36">
        <f t="shared" si="58"/>
        <v>0.27798159110268156</v>
      </c>
      <c r="L235" s="31">
        <v>0</v>
      </c>
      <c r="M235" s="36">
        <f t="shared" si="59"/>
        <v>0</v>
      </c>
      <c r="N235" s="31">
        <f t="shared" si="60"/>
        <v>69738413</v>
      </c>
      <c r="O235" s="36">
        <f t="shared" si="61"/>
        <v>0.77054820614637887</v>
      </c>
      <c r="P235" s="31">
        <v>18507666</v>
      </c>
      <c r="Q235" s="31">
        <v>72953261</v>
      </c>
      <c r="R235" s="31">
        <v>73953261</v>
      </c>
      <c r="S235" s="31">
        <v>54414796</v>
      </c>
      <c r="T235" s="36">
        <f t="shared" si="62"/>
        <v>0.73579981821220841</v>
      </c>
      <c r="U235" s="36">
        <f t="shared" si="63"/>
        <v>0.35936670782798874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447205531</v>
      </c>
      <c r="E236" s="31">
        <v>437637633</v>
      </c>
      <c r="F236" s="31">
        <v>123580397</v>
      </c>
      <c r="G236" s="36">
        <f t="shared" si="56"/>
        <v>0.27633915153880328</v>
      </c>
      <c r="H236" s="31">
        <v>72387182</v>
      </c>
      <c r="I236" s="36">
        <f t="shared" si="57"/>
        <v>0.16186557853641573</v>
      </c>
      <c r="J236" s="31">
        <v>68489350</v>
      </c>
      <c r="K236" s="36">
        <f t="shared" si="58"/>
        <v>0.15649785309939285</v>
      </c>
      <c r="L236" s="31">
        <v>0</v>
      </c>
      <c r="M236" s="36">
        <f t="shared" si="59"/>
        <v>0</v>
      </c>
      <c r="N236" s="31">
        <f t="shared" si="60"/>
        <v>264456929</v>
      </c>
      <c r="O236" s="36">
        <f t="shared" si="61"/>
        <v>0.60428287939305259</v>
      </c>
      <c r="P236" s="31">
        <v>45691369</v>
      </c>
      <c r="Q236" s="31">
        <v>339646825</v>
      </c>
      <c r="R236" s="31">
        <v>348646825</v>
      </c>
      <c r="S236" s="31">
        <v>248246780</v>
      </c>
      <c r="T236" s="36">
        <f t="shared" si="62"/>
        <v>0.71202937241720188</v>
      </c>
      <c r="U236" s="36">
        <f t="shared" si="63"/>
        <v>0.4989559625582678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1979476</v>
      </c>
      <c r="E237" s="31">
        <v>1979476</v>
      </c>
      <c r="F237" s="31">
        <v>1390318</v>
      </c>
      <c r="G237" s="36">
        <f t="shared" si="56"/>
        <v>0.70236668694139259</v>
      </c>
      <c r="H237" s="31">
        <v>1536640</v>
      </c>
      <c r="I237" s="36">
        <f t="shared" si="57"/>
        <v>0.77628624949228986</v>
      </c>
      <c r="J237" s="31">
        <v>1007325</v>
      </c>
      <c r="K237" s="36">
        <f t="shared" si="58"/>
        <v>0.50888467453002717</v>
      </c>
      <c r="L237" s="31">
        <v>0</v>
      </c>
      <c r="M237" s="36">
        <f t="shared" si="59"/>
        <v>0</v>
      </c>
      <c r="N237" s="31">
        <f t="shared" si="60"/>
        <v>3934283</v>
      </c>
      <c r="O237" s="36">
        <f t="shared" si="61"/>
        <v>1.9875376109637095</v>
      </c>
      <c r="P237" s="31">
        <v>829358</v>
      </c>
      <c r="Q237" s="31">
        <v>1795146</v>
      </c>
      <c r="R237" s="31">
        <v>1795146</v>
      </c>
      <c r="S237" s="31">
        <v>2481322</v>
      </c>
      <c r="T237" s="36">
        <f t="shared" si="62"/>
        <v>1.3822396618436605</v>
      </c>
      <c r="U237" s="36">
        <f t="shared" si="63"/>
        <v>0.21458405176051842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103690350</v>
      </c>
      <c r="E238" s="31">
        <v>105543881</v>
      </c>
      <c r="F238" s="31">
        <v>3328337</v>
      </c>
      <c r="G238" s="36">
        <f t="shared" si="56"/>
        <v>3.2098811509460617E-2</v>
      </c>
      <c r="H238" s="31">
        <v>3192756</v>
      </c>
      <c r="I238" s="36">
        <f t="shared" si="57"/>
        <v>3.0791254923915292E-2</v>
      </c>
      <c r="J238" s="31">
        <v>95952920</v>
      </c>
      <c r="K238" s="36">
        <f t="shared" si="58"/>
        <v>0.9091282136953065</v>
      </c>
      <c r="L238" s="31">
        <v>0</v>
      </c>
      <c r="M238" s="36">
        <f t="shared" si="59"/>
        <v>0</v>
      </c>
      <c r="N238" s="31">
        <f t="shared" si="60"/>
        <v>102474013</v>
      </c>
      <c r="O238" s="36">
        <f t="shared" si="61"/>
        <v>0.97091382303821094</v>
      </c>
      <c r="P238" s="31">
        <v>3154636</v>
      </c>
      <c r="Q238" s="31">
        <v>99539783</v>
      </c>
      <c r="R238" s="31">
        <v>99539783</v>
      </c>
      <c r="S238" s="31">
        <v>9509725</v>
      </c>
      <c r="T238" s="36">
        <f t="shared" si="62"/>
        <v>9.5536927180160713E-2</v>
      </c>
      <c r="U238" s="36">
        <f t="shared" si="63"/>
        <v>29.416479112011654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663789734</v>
      </c>
      <c r="E240" s="32">
        <f>SUM(E234:E239)</f>
        <v>671440609</v>
      </c>
      <c r="F240" s="32">
        <f>SUM(F234:F239)</f>
        <v>156379644</v>
      </c>
      <c r="G240" s="37">
        <f t="shared" si="56"/>
        <v>0.23558611408111954</v>
      </c>
      <c r="H240" s="32">
        <f>SUM(H234:H239)</f>
        <v>110526274</v>
      </c>
      <c r="I240" s="37">
        <f t="shared" si="57"/>
        <v>0.16650795928097314</v>
      </c>
      <c r="J240" s="32">
        <f>SUM(J234:J239)</f>
        <v>199174026</v>
      </c>
      <c r="K240" s="37">
        <f t="shared" si="58"/>
        <v>0.29663684818920449</v>
      </c>
      <c r="L240" s="32">
        <f>SUM(L234:L239)</f>
        <v>0</v>
      </c>
      <c r="M240" s="37">
        <f t="shared" si="59"/>
        <v>0</v>
      </c>
      <c r="N240" s="32">
        <f t="shared" si="60"/>
        <v>466079944</v>
      </c>
      <c r="O240" s="37">
        <f t="shared" si="61"/>
        <v>0.69414917381024832</v>
      </c>
      <c r="P240" s="32">
        <f>SUM(P234:P239)</f>
        <v>74408553</v>
      </c>
      <c r="Q240" s="32">
        <f>SUM(Q234:Q239)</f>
        <v>513935015</v>
      </c>
      <c r="R240" s="32">
        <f>SUM(R234:R239)</f>
        <v>558038625</v>
      </c>
      <c r="S240" s="32">
        <f>SUM(S234:S239)</f>
        <v>336174154</v>
      </c>
      <c r="T240" s="37">
        <f t="shared" si="62"/>
        <v>0.60242094174036787</v>
      </c>
      <c r="U240" s="37">
        <f t="shared" si="63"/>
        <v>1.676762522179406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14191136</v>
      </c>
      <c r="E242" s="31">
        <v>9167874</v>
      </c>
      <c r="F242" s="31">
        <v>3770323</v>
      </c>
      <c r="G242" s="36">
        <f t="shared" si="56"/>
        <v>0.26568154938406624</v>
      </c>
      <c r="H242" s="31">
        <v>3701145</v>
      </c>
      <c r="I242" s="36">
        <f t="shared" si="57"/>
        <v>0.2608068163112523</v>
      </c>
      <c r="J242" s="31">
        <v>3579992</v>
      </c>
      <c r="K242" s="36">
        <f t="shared" si="58"/>
        <v>0.39049315032034687</v>
      </c>
      <c r="L242" s="31">
        <v>0</v>
      </c>
      <c r="M242" s="36">
        <f t="shared" si="59"/>
        <v>0</v>
      </c>
      <c r="N242" s="31">
        <f t="shared" si="60"/>
        <v>11051460</v>
      </c>
      <c r="O242" s="36">
        <f t="shared" si="61"/>
        <v>1.2054550487932099</v>
      </c>
      <c r="P242" s="31">
        <v>2986923</v>
      </c>
      <c r="Q242" s="31">
        <v>13369380</v>
      </c>
      <c r="R242" s="31">
        <v>12029000</v>
      </c>
      <c r="S242" s="31">
        <v>9001588</v>
      </c>
      <c r="T242" s="36">
        <f t="shared" si="62"/>
        <v>0.74832388394712779</v>
      </c>
      <c r="U242" s="36">
        <f t="shared" si="63"/>
        <v>0.19855516864679812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66675636</v>
      </c>
      <c r="E243" s="31">
        <v>66675636</v>
      </c>
      <c r="F243" s="31">
        <v>11744897</v>
      </c>
      <c r="G243" s="36">
        <f t="shared" si="56"/>
        <v>0.17614975581185308</v>
      </c>
      <c r="H243" s="31">
        <v>11762254</v>
      </c>
      <c r="I243" s="36">
        <f t="shared" si="57"/>
        <v>0.17641007578840343</v>
      </c>
      <c r="J243" s="31">
        <v>11866318</v>
      </c>
      <c r="K243" s="36">
        <f t="shared" si="58"/>
        <v>0.17797082580509618</v>
      </c>
      <c r="L243" s="31">
        <v>0</v>
      </c>
      <c r="M243" s="36">
        <f t="shared" si="59"/>
        <v>0</v>
      </c>
      <c r="N243" s="31">
        <f t="shared" si="60"/>
        <v>35373469</v>
      </c>
      <c r="O243" s="36">
        <f t="shared" si="61"/>
        <v>0.53053065740535266</v>
      </c>
      <c r="P243" s="31">
        <v>7706227</v>
      </c>
      <c r="Q243" s="31">
        <v>51423172</v>
      </c>
      <c r="R243" s="31">
        <v>51423172</v>
      </c>
      <c r="S243" s="31">
        <v>32417774</v>
      </c>
      <c r="T243" s="36">
        <f t="shared" si="62"/>
        <v>0.63041179178911799</v>
      </c>
      <c r="U243" s="36">
        <f t="shared" si="63"/>
        <v>0.53983499318148809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14733398</v>
      </c>
      <c r="E244" s="31">
        <v>14733398</v>
      </c>
      <c r="F244" s="31">
        <v>3279013</v>
      </c>
      <c r="G244" s="36">
        <f t="shared" si="56"/>
        <v>0.22255646660736375</v>
      </c>
      <c r="H244" s="31">
        <v>4404423</v>
      </c>
      <c r="I244" s="36">
        <f t="shared" si="57"/>
        <v>0.29894142546071178</v>
      </c>
      <c r="J244" s="31">
        <v>3844990</v>
      </c>
      <c r="K244" s="36">
        <f t="shared" si="58"/>
        <v>0.26097102650725923</v>
      </c>
      <c r="L244" s="31">
        <v>0</v>
      </c>
      <c r="M244" s="36">
        <f t="shared" si="59"/>
        <v>0</v>
      </c>
      <c r="N244" s="31">
        <f t="shared" si="60"/>
        <v>11528426</v>
      </c>
      <c r="O244" s="36">
        <f t="shared" si="61"/>
        <v>0.78246891857533474</v>
      </c>
      <c r="P244" s="31">
        <v>-7429278</v>
      </c>
      <c r="Q244" s="31">
        <v>24206000</v>
      </c>
      <c r="R244" s="31">
        <v>24206000</v>
      </c>
      <c r="S244" s="31">
        <v>-4242738</v>
      </c>
      <c r="T244" s="36">
        <f t="shared" si="62"/>
        <v>-0.17527629513343798</v>
      </c>
      <c r="U244" s="36">
        <f t="shared" si="63"/>
        <v>-1.5175455811453009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29503364</v>
      </c>
      <c r="E245" s="31">
        <v>31102499</v>
      </c>
      <c r="F245" s="31">
        <v>1972345</v>
      </c>
      <c r="G245" s="36">
        <f t="shared" si="56"/>
        <v>6.6851529201890331E-2</v>
      </c>
      <c r="H245" s="31">
        <v>8580081</v>
      </c>
      <c r="I245" s="36">
        <f t="shared" si="57"/>
        <v>0.2908170403890214</v>
      </c>
      <c r="J245" s="31">
        <v>6883016</v>
      </c>
      <c r="K245" s="36">
        <f t="shared" si="58"/>
        <v>0.22130106008523623</v>
      </c>
      <c r="L245" s="31">
        <v>0</v>
      </c>
      <c r="M245" s="36">
        <f t="shared" si="59"/>
        <v>0</v>
      </c>
      <c r="N245" s="31">
        <f t="shared" si="60"/>
        <v>17435442</v>
      </c>
      <c r="O245" s="36">
        <f t="shared" si="61"/>
        <v>0.56058010001061331</v>
      </c>
      <c r="P245" s="31">
        <v>5161631</v>
      </c>
      <c r="Q245" s="31">
        <v>20447724</v>
      </c>
      <c r="R245" s="31">
        <v>20477724</v>
      </c>
      <c r="S245" s="31">
        <v>14885583</v>
      </c>
      <c r="T245" s="36">
        <f t="shared" si="62"/>
        <v>0.72691589162936276</v>
      </c>
      <c r="U245" s="36">
        <f t="shared" si="63"/>
        <v>0.33349633090780806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125103534</v>
      </c>
      <c r="E247" s="32">
        <f>SUM(E241:E246)</f>
        <v>121679407</v>
      </c>
      <c r="F247" s="32">
        <f>SUM(F241:F246)</f>
        <v>20766578</v>
      </c>
      <c r="G247" s="37">
        <f t="shared" si="56"/>
        <v>0.16599513487764461</v>
      </c>
      <c r="H247" s="32">
        <f>SUM(H241:H246)</f>
        <v>28447903</v>
      </c>
      <c r="I247" s="37">
        <f t="shared" si="57"/>
        <v>0.22739487918862467</v>
      </c>
      <c r="J247" s="32">
        <f>SUM(J241:J246)</f>
        <v>26174316</v>
      </c>
      <c r="K247" s="37">
        <f t="shared" si="58"/>
        <v>0.21510883924672644</v>
      </c>
      <c r="L247" s="32">
        <f>SUM(L241:L246)</f>
        <v>0</v>
      </c>
      <c r="M247" s="37">
        <f t="shared" si="59"/>
        <v>0</v>
      </c>
      <c r="N247" s="32">
        <f t="shared" si="60"/>
        <v>75388797</v>
      </c>
      <c r="O247" s="37">
        <f t="shared" si="61"/>
        <v>0.6195690697276327</v>
      </c>
      <c r="P247" s="32">
        <f>SUM(P241:P246)</f>
        <v>8425503</v>
      </c>
      <c r="Q247" s="32">
        <f>SUM(Q241:Q246)</f>
        <v>109446276</v>
      </c>
      <c r="R247" s="32">
        <f>SUM(R241:R246)</f>
        <v>108135896</v>
      </c>
      <c r="S247" s="32">
        <f>SUM(S241:S246)</f>
        <v>52062207</v>
      </c>
      <c r="T247" s="37">
        <f t="shared" si="62"/>
        <v>0.48145166337734879</v>
      </c>
      <c r="U247" s="37">
        <f t="shared" si="63"/>
        <v>2.1065582672037504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18179035</v>
      </c>
      <c r="E248" s="31">
        <v>26994277</v>
      </c>
      <c r="F248" s="31">
        <v>8261137</v>
      </c>
      <c r="G248" s="36">
        <f t="shared" si="56"/>
        <v>0.45443209719327787</v>
      </c>
      <c r="H248" s="31">
        <v>7954088</v>
      </c>
      <c r="I248" s="36">
        <f t="shared" si="57"/>
        <v>0.43754181671359343</v>
      </c>
      <c r="J248" s="31">
        <v>8666869</v>
      </c>
      <c r="K248" s="36">
        <f t="shared" si="58"/>
        <v>0.32106320165566948</v>
      </c>
      <c r="L248" s="31">
        <v>0</v>
      </c>
      <c r="M248" s="36">
        <f t="shared" si="59"/>
        <v>0</v>
      </c>
      <c r="N248" s="31">
        <f t="shared" si="60"/>
        <v>24882094</v>
      </c>
      <c r="O248" s="36">
        <f t="shared" si="61"/>
        <v>0.92175441483392939</v>
      </c>
      <c r="P248" s="31">
        <v>9598891</v>
      </c>
      <c r="Q248" s="31">
        <v>23709469</v>
      </c>
      <c r="R248" s="31">
        <v>23709469</v>
      </c>
      <c r="S248" s="31">
        <v>25998133</v>
      </c>
      <c r="T248" s="36">
        <f t="shared" si="62"/>
        <v>1.0965295342548582</v>
      </c>
      <c r="U248" s="36">
        <f t="shared" si="63"/>
        <v>-9.7096841708068204E-2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16613301</v>
      </c>
      <c r="E249" s="31">
        <v>15065637</v>
      </c>
      <c r="F249" s="31">
        <v>1125619</v>
      </c>
      <c r="G249" s="36">
        <f t="shared" si="56"/>
        <v>6.775408451336673E-2</v>
      </c>
      <c r="H249" s="31">
        <v>3162350</v>
      </c>
      <c r="I249" s="36">
        <f t="shared" si="57"/>
        <v>0.1903504908506744</v>
      </c>
      <c r="J249" s="31">
        <v>1103301</v>
      </c>
      <c r="K249" s="36">
        <f t="shared" si="58"/>
        <v>7.3232947269338822E-2</v>
      </c>
      <c r="L249" s="31">
        <v>0</v>
      </c>
      <c r="M249" s="36">
        <f t="shared" si="59"/>
        <v>0</v>
      </c>
      <c r="N249" s="31">
        <f t="shared" si="60"/>
        <v>5391270</v>
      </c>
      <c r="O249" s="36">
        <f t="shared" si="61"/>
        <v>0.35785211073385081</v>
      </c>
      <c r="P249" s="31">
        <v>1809199</v>
      </c>
      <c r="Q249" s="31">
        <v>10059012</v>
      </c>
      <c r="R249" s="31">
        <v>16411010</v>
      </c>
      <c r="S249" s="31">
        <v>5967432</v>
      </c>
      <c r="T249" s="36">
        <f t="shared" si="62"/>
        <v>0.36362368921839666</v>
      </c>
      <c r="U249" s="36">
        <f t="shared" si="63"/>
        <v>-0.39017156211118842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7786423</v>
      </c>
      <c r="E250" s="31">
        <v>7786423</v>
      </c>
      <c r="F250" s="31">
        <v>1525012</v>
      </c>
      <c r="G250" s="36">
        <f t="shared" si="56"/>
        <v>0.19585527269710368</v>
      </c>
      <c r="H250" s="31">
        <v>1415917</v>
      </c>
      <c r="I250" s="36">
        <f t="shared" si="57"/>
        <v>0.1818443462421705</v>
      </c>
      <c r="J250" s="31">
        <v>1511178</v>
      </c>
      <c r="K250" s="36">
        <f t="shared" si="58"/>
        <v>0.19407859038739611</v>
      </c>
      <c r="L250" s="31">
        <v>0</v>
      </c>
      <c r="M250" s="36">
        <f t="shared" si="59"/>
        <v>0</v>
      </c>
      <c r="N250" s="31">
        <f t="shared" si="60"/>
        <v>4452107</v>
      </c>
      <c r="O250" s="36">
        <f t="shared" si="61"/>
        <v>0.57177820932667023</v>
      </c>
      <c r="P250" s="31">
        <v>1422749</v>
      </c>
      <c r="Q250" s="31">
        <v>5378532</v>
      </c>
      <c r="R250" s="31">
        <v>5378532</v>
      </c>
      <c r="S250" s="31">
        <v>3860517</v>
      </c>
      <c r="T250" s="36">
        <f t="shared" si="62"/>
        <v>0.71776406647761881</v>
      </c>
      <c r="U250" s="36">
        <f t="shared" si="63"/>
        <v>6.2153619507024693E-2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21878796</v>
      </c>
      <c r="E251" s="31">
        <v>19646437</v>
      </c>
      <c r="F251" s="31">
        <v>3713352</v>
      </c>
      <c r="G251" s="36">
        <f t="shared" si="56"/>
        <v>0.1697237818753829</v>
      </c>
      <c r="H251" s="31">
        <v>3712974</v>
      </c>
      <c r="I251" s="36">
        <f t="shared" si="57"/>
        <v>0.16970650487348574</v>
      </c>
      <c r="J251" s="31">
        <v>6525044</v>
      </c>
      <c r="K251" s="36">
        <f t="shared" si="58"/>
        <v>0.33212352957434471</v>
      </c>
      <c r="L251" s="31">
        <v>0</v>
      </c>
      <c r="M251" s="36">
        <f t="shared" si="59"/>
        <v>0</v>
      </c>
      <c r="N251" s="31">
        <f t="shared" si="60"/>
        <v>13951370</v>
      </c>
      <c r="O251" s="36">
        <f t="shared" si="61"/>
        <v>0.71012214581198618</v>
      </c>
      <c r="P251" s="31">
        <v>3563548</v>
      </c>
      <c r="Q251" s="31">
        <v>34376486</v>
      </c>
      <c r="R251" s="31">
        <v>20856812</v>
      </c>
      <c r="S251" s="31">
        <v>10699918</v>
      </c>
      <c r="T251" s="36">
        <f t="shared" si="62"/>
        <v>0.51301790513334444</v>
      </c>
      <c r="U251" s="36">
        <f t="shared" si="63"/>
        <v>0.83105264752993357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2036004</v>
      </c>
      <c r="E252" s="31">
        <v>2036004</v>
      </c>
      <c r="F252" s="31">
        <v>0</v>
      </c>
      <c r="G252" s="36">
        <f t="shared" si="56"/>
        <v>0</v>
      </c>
      <c r="H252" s="31">
        <v>916000</v>
      </c>
      <c r="I252" s="36">
        <f t="shared" si="57"/>
        <v>0.44990088428117037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916000</v>
      </c>
      <c r="O252" s="36">
        <f t="shared" si="61"/>
        <v>0.44990088428117037</v>
      </c>
      <c r="P252" s="31">
        <v>0</v>
      </c>
      <c r="Q252" s="31">
        <v>1320996</v>
      </c>
      <c r="R252" s="31">
        <v>1320996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66493559</v>
      </c>
      <c r="E254" s="32">
        <f>SUM(E248:E253)</f>
        <v>71528778</v>
      </c>
      <c r="F254" s="32">
        <f>SUM(F248:F253)</f>
        <v>14625120</v>
      </c>
      <c r="G254" s="37">
        <f t="shared" si="56"/>
        <v>0.21994792006846858</v>
      </c>
      <c r="H254" s="32">
        <f>SUM(H248:H253)</f>
        <v>17161329</v>
      </c>
      <c r="I254" s="37">
        <f t="shared" si="57"/>
        <v>0.25809009561362178</v>
      </c>
      <c r="J254" s="32">
        <f>SUM(J248:J253)</f>
        <v>17806392</v>
      </c>
      <c r="K254" s="37">
        <f t="shared" si="58"/>
        <v>0.2489402517123947</v>
      </c>
      <c r="L254" s="32">
        <f>SUM(L248:L253)</f>
        <v>0</v>
      </c>
      <c r="M254" s="37">
        <f t="shared" si="59"/>
        <v>0</v>
      </c>
      <c r="N254" s="32">
        <f t="shared" si="60"/>
        <v>49592841</v>
      </c>
      <c r="O254" s="37">
        <f t="shared" si="61"/>
        <v>0.69332711094267541</v>
      </c>
      <c r="P254" s="32">
        <f>SUM(P248:P253)</f>
        <v>16394387</v>
      </c>
      <c r="Q254" s="32">
        <f>SUM(Q248:Q253)</f>
        <v>74844495</v>
      </c>
      <c r="R254" s="32">
        <f>SUM(R248:R253)</f>
        <v>67676819</v>
      </c>
      <c r="S254" s="32">
        <f>SUM(S248:S253)</f>
        <v>46526000</v>
      </c>
      <c r="T254" s="37">
        <f t="shared" si="62"/>
        <v>0.6874732099923313</v>
      </c>
      <c r="U254" s="37">
        <f t="shared" si="63"/>
        <v>8.612734346212525E-2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349017185</v>
      </c>
      <c r="E255" s="31">
        <v>377007294</v>
      </c>
      <c r="F255" s="31">
        <v>89500550</v>
      </c>
      <c r="G255" s="36">
        <f t="shared" si="56"/>
        <v>0.25643594025319988</v>
      </c>
      <c r="H255" s="31">
        <v>89779321</v>
      </c>
      <c r="I255" s="36">
        <f t="shared" si="57"/>
        <v>0.25723467169675329</v>
      </c>
      <c r="J255" s="31">
        <v>86427500</v>
      </c>
      <c r="K255" s="36">
        <f t="shared" si="58"/>
        <v>0.22924622779314185</v>
      </c>
      <c r="L255" s="31">
        <v>0</v>
      </c>
      <c r="M255" s="36">
        <f t="shared" si="59"/>
        <v>0</v>
      </c>
      <c r="N255" s="31">
        <f t="shared" si="60"/>
        <v>265707371</v>
      </c>
      <c r="O255" s="36">
        <f t="shared" si="61"/>
        <v>0.70478045180738602</v>
      </c>
      <c r="P255" s="31">
        <v>82406149</v>
      </c>
      <c r="Q255" s="31">
        <v>384780402</v>
      </c>
      <c r="R255" s="31">
        <v>349473661</v>
      </c>
      <c r="S255" s="31">
        <v>252184730</v>
      </c>
      <c r="T255" s="36">
        <f t="shared" si="62"/>
        <v>0.72161298015531994</v>
      </c>
      <c r="U255" s="36">
        <f t="shared" si="63"/>
        <v>4.8799161819829795E-2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20924052</v>
      </c>
      <c r="E256" s="31">
        <v>20924052</v>
      </c>
      <c r="F256" s="31">
        <v>10101008</v>
      </c>
      <c r="G256" s="36">
        <f t="shared" si="56"/>
        <v>0.48274626730998377</v>
      </c>
      <c r="H256" s="31">
        <v>9606620</v>
      </c>
      <c r="I256" s="36">
        <f t="shared" si="57"/>
        <v>0.45911853019673243</v>
      </c>
      <c r="J256" s="31">
        <v>9605211</v>
      </c>
      <c r="K256" s="36">
        <f t="shared" si="58"/>
        <v>0.45905119142315265</v>
      </c>
      <c r="L256" s="31">
        <v>0</v>
      </c>
      <c r="M256" s="36">
        <f t="shared" si="59"/>
        <v>0</v>
      </c>
      <c r="N256" s="31">
        <f t="shared" si="60"/>
        <v>29312839</v>
      </c>
      <c r="O256" s="36">
        <f t="shared" si="61"/>
        <v>1.4009159889298688</v>
      </c>
      <c r="P256" s="31">
        <v>9258867</v>
      </c>
      <c r="Q256" s="31">
        <v>19034997</v>
      </c>
      <c r="R256" s="31">
        <v>19946666</v>
      </c>
      <c r="S256" s="31">
        <v>28381985</v>
      </c>
      <c r="T256" s="36">
        <f t="shared" si="62"/>
        <v>1.4228936805779973</v>
      </c>
      <c r="U256" s="36">
        <f t="shared" si="63"/>
        <v>3.7406736698993415E-2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77898965</v>
      </c>
      <c r="E257" s="31">
        <v>84085599</v>
      </c>
      <c r="F257" s="31">
        <v>20990182</v>
      </c>
      <c r="G257" s="36">
        <f t="shared" si="56"/>
        <v>0.26945392663432693</v>
      </c>
      <c r="H257" s="31">
        <v>21052618</v>
      </c>
      <c r="I257" s="36">
        <f t="shared" si="57"/>
        <v>0.27025542637183947</v>
      </c>
      <c r="J257" s="31">
        <v>20991650</v>
      </c>
      <c r="K257" s="36">
        <f t="shared" si="58"/>
        <v>0.24964619684757197</v>
      </c>
      <c r="L257" s="31">
        <v>0</v>
      </c>
      <c r="M257" s="36">
        <f t="shared" si="59"/>
        <v>0</v>
      </c>
      <c r="N257" s="31">
        <f t="shared" si="60"/>
        <v>63034450</v>
      </c>
      <c r="O257" s="36">
        <f t="shared" si="61"/>
        <v>0.74964620279389338</v>
      </c>
      <c r="P257" s="31">
        <v>13038462</v>
      </c>
      <c r="Q257" s="31">
        <v>66282360</v>
      </c>
      <c r="R257" s="31">
        <v>74282360</v>
      </c>
      <c r="S257" s="31">
        <v>51328721</v>
      </c>
      <c r="T257" s="36">
        <f t="shared" si="62"/>
        <v>0.69099475299384672</v>
      </c>
      <c r="U257" s="36">
        <f t="shared" si="63"/>
        <v>0.60997899905679054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447840202</v>
      </c>
      <c r="E259" s="32">
        <f>SUM(E255:E258)</f>
        <v>482016945</v>
      </c>
      <c r="F259" s="32">
        <f>SUM(F255:F258)</f>
        <v>120591740</v>
      </c>
      <c r="G259" s="37">
        <f t="shared" si="56"/>
        <v>0.26927403895731539</v>
      </c>
      <c r="H259" s="32">
        <f>SUM(H255:H258)</f>
        <v>120438559</v>
      </c>
      <c r="I259" s="37">
        <f t="shared" si="57"/>
        <v>0.26893199507801224</v>
      </c>
      <c r="J259" s="32">
        <f>SUM(J255:J258)</f>
        <v>117024361</v>
      </c>
      <c r="K259" s="37">
        <f t="shared" si="58"/>
        <v>0.2427805956074843</v>
      </c>
      <c r="L259" s="32">
        <f>SUM(L255:L258)</f>
        <v>0</v>
      </c>
      <c r="M259" s="37">
        <f t="shared" si="59"/>
        <v>0</v>
      </c>
      <c r="N259" s="32">
        <f t="shared" si="60"/>
        <v>358054660</v>
      </c>
      <c r="O259" s="37">
        <f t="shared" si="61"/>
        <v>0.742825877210603</v>
      </c>
      <c r="P259" s="32">
        <f>SUM(P255:P258)</f>
        <v>104703478</v>
      </c>
      <c r="Q259" s="32">
        <f>SUM(Q255:Q258)</f>
        <v>470097759</v>
      </c>
      <c r="R259" s="32">
        <f>SUM(R255:R258)</f>
        <v>443702687</v>
      </c>
      <c r="S259" s="32">
        <f>SUM(S255:S258)</f>
        <v>331895436</v>
      </c>
      <c r="T259" s="37">
        <f t="shared" si="62"/>
        <v>0.74801313069352682</v>
      </c>
      <c r="U259" s="37">
        <f t="shared" si="63"/>
        <v>0.11767405663448915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1303227029</v>
      </c>
      <c r="E260" s="32">
        <f>SUM(E234:E239,E241:E246,E248:E253,E255:E258)</f>
        <v>1346665739</v>
      </c>
      <c r="F260" s="32">
        <f>SUM(F234:F239,F241:F246,F248:F253,F255:F258)</f>
        <v>312363082</v>
      </c>
      <c r="G260" s="37">
        <f t="shared" si="56"/>
        <v>0.23968431827237677</v>
      </c>
      <c r="H260" s="32">
        <f>SUM(H234:H239,H241:H246,H248:H253,H255:H258)</f>
        <v>276574065</v>
      </c>
      <c r="I260" s="37">
        <f t="shared" si="57"/>
        <v>0.2122224745539712</v>
      </c>
      <c r="J260" s="32">
        <f>SUM(J234:J239,J241:J246,J248:J253,J255:J258)</f>
        <v>360179095</v>
      </c>
      <c r="K260" s="37">
        <f t="shared" si="58"/>
        <v>0.2674599082527041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949116242</v>
      </c>
      <c r="O260" s="37">
        <f t="shared" si="61"/>
        <v>0.70478977411632215</v>
      </c>
      <c r="P260" s="32">
        <f>SUM(P234:P239,P241:P246,P248:P253,P255:P258)</f>
        <v>203931921</v>
      </c>
      <c r="Q260" s="32">
        <f>SUM(Q234:Q239,Q241:Q246,Q248:Q253,Q255:Q258)</f>
        <v>1168323545</v>
      </c>
      <c r="R260" s="32">
        <f>SUM(R234:R239,R241:R246,R248:R253,R255:R258)</f>
        <v>1177554027</v>
      </c>
      <c r="S260" s="32">
        <f>SUM(S234:S239,S241:S246,S248:S253,S255:S258)</f>
        <v>766657797</v>
      </c>
      <c r="T260" s="37">
        <f t="shared" si="62"/>
        <v>0.65105955176696106</v>
      </c>
      <c r="U260" s="37">
        <f t="shared" si="63"/>
        <v>0.76617320738130057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5615719</v>
      </c>
      <c r="E263" s="31">
        <v>6215719</v>
      </c>
      <c r="F263" s="31">
        <v>960880</v>
      </c>
      <c r="G263" s="36">
        <f t="shared" ref="G263:G299" si="64">IF(($D263     =0),0,($F263     /$D263     ))</f>
        <v>0.17110542746173732</v>
      </c>
      <c r="H263" s="31">
        <v>963147</v>
      </c>
      <c r="I263" s="36">
        <f t="shared" ref="I263:I299" si="65">IF(($D263     =0),0,($H263     /$D263     ))</f>
        <v>0.17150911575169628</v>
      </c>
      <c r="J263" s="31">
        <v>975604</v>
      </c>
      <c r="K263" s="36">
        <f t="shared" ref="K263:K299" si="66">IF(($E263     =0),0,($J263     /$E263     ))</f>
        <v>0.15695754586074434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2899631</v>
      </c>
      <c r="O263" s="36">
        <f t="shared" ref="O263:O299" si="69">IF(($E263     =0),0,($N263     /$E263     ))</f>
        <v>0.46649969215146309</v>
      </c>
      <c r="P263" s="31">
        <v>921034</v>
      </c>
      <c r="Q263" s="31">
        <v>4299715</v>
      </c>
      <c r="R263" s="31">
        <v>3371879</v>
      </c>
      <c r="S263" s="31">
        <v>2707581</v>
      </c>
      <c r="T263" s="36">
        <f t="shared" ref="T263:T299" si="70">IF(($R263     =0),0,($S263     /$R263     ))</f>
        <v>0.80298877866020701</v>
      </c>
      <c r="U263" s="36">
        <f t="shared" ref="U263:U299" si="71">IF(($P263     =0),0,(($J263     /$P263     )-1))</f>
        <v>5.9248627086513572E-2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54896226</v>
      </c>
      <c r="E264" s="31">
        <v>56396226</v>
      </c>
      <c r="F264" s="31">
        <v>20416506</v>
      </c>
      <c r="G264" s="36">
        <f t="shared" si="64"/>
        <v>0.37191092152673666</v>
      </c>
      <c r="H264" s="31">
        <v>17283013</v>
      </c>
      <c r="I264" s="36">
        <f t="shared" si="65"/>
        <v>0.314830622418379</v>
      </c>
      <c r="J264" s="31">
        <v>12621131</v>
      </c>
      <c r="K264" s="36">
        <f t="shared" si="66"/>
        <v>0.22379389358429763</v>
      </c>
      <c r="L264" s="31">
        <v>0</v>
      </c>
      <c r="M264" s="36">
        <f t="shared" si="67"/>
        <v>0</v>
      </c>
      <c r="N264" s="31">
        <f t="shared" si="68"/>
        <v>50320650</v>
      </c>
      <c r="O264" s="36">
        <f t="shared" si="69"/>
        <v>0.89226981252256132</v>
      </c>
      <c r="P264" s="31">
        <v>13056902</v>
      </c>
      <c r="Q264" s="31">
        <v>50711591</v>
      </c>
      <c r="R264" s="31">
        <v>51461591</v>
      </c>
      <c r="S264" s="31">
        <v>48220831</v>
      </c>
      <c r="T264" s="36">
        <f t="shared" si="70"/>
        <v>0.93702565472567689</v>
      </c>
      <c r="U264" s="36">
        <f t="shared" si="71"/>
        <v>-3.3374762252178947E-2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51353043</v>
      </c>
      <c r="E265" s="31">
        <v>60232312</v>
      </c>
      <c r="F265" s="31">
        <v>15386114</v>
      </c>
      <c r="G265" s="36">
        <f t="shared" si="64"/>
        <v>0.29961445517454538</v>
      </c>
      <c r="H265" s="31">
        <v>14733096</v>
      </c>
      <c r="I265" s="36">
        <f t="shared" si="65"/>
        <v>0.28689820776540936</v>
      </c>
      <c r="J265" s="31">
        <v>14693645</v>
      </c>
      <c r="K265" s="36">
        <f t="shared" si="66"/>
        <v>0.24394954322855811</v>
      </c>
      <c r="L265" s="31">
        <v>0</v>
      </c>
      <c r="M265" s="36">
        <f t="shared" si="67"/>
        <v>0</v>
      </c>
      <c r="N265" s="31">
        <f t="shared" si="68"/>
        <v>44812855</v>
      </c>
      <c r="O265" s="36">
        <f t="shared" si="69"/>
        <v>0.74400024691066147</v>
      </c>
      <c r="P265" s="31">
        <v>12656435</v>
      </c>
      <c r="Q265" s="31">
        <v>49585574</v>
      </c>
      <c r="R265" s="31">
        <v>49585574</v>
      </c>
      <c r="S265" s="31">
        <v>39596977</v>
      </c>
      <c r="T265" s="36">
        <f t="shared" si="70"/>
        <v>0.79855840733032557</v>
      </c>
      <c r="U265" s="36">
        <f t="shared" si="71"/>
        <v>0.16096238790781126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111864988</v>
      </c>
      <c r="E267" s="32">
        <f>SUM(E263:E266)</f>
        <v>122844257</v>
      </c>
      <c r="F267" s="32">
        <f>SUM(F263:F266)</f>
        <v>36763500</v>
      </c>
      <c r="G267" s="37">
        <f t="shared" si="64"/>
        <v>0.32864170154829858</v>
      </c>
      <c r="H267" s="32">
        <f>SUM(H263:H266)</f>
        <v>32979256</v>
      </c>
      <c r="I267" s="37">
        <f t="shared" si="65"/>
        <v>0.29481302943509008</v>
      </c>
      <c r="J267" s="32">
        <f>SUM(J263:J266)</f>
        <v>28290380</v>
      </c>
      <c r="K267" s="37">
        <f t="shared" si="66"/>
        <v>0.23029468931543132</v>
      </c>
      <c r="L267" s="32">
        <f>SUM(L263:L266)</f>
        <v>0</v>
      </c>
      <c r="M267" s="37">
        <f t="shared" si="67"/>
        <v>0</v>
      </c>
      <c r="N267" s="32">
        <f t="shared" si="68"/>
        <v>98033136</v>
      </c>
      <c r="O267" s="37">
        <f t="shared" si="69"/>
        <v>0.79802783128884891</v>
      </c>
      <c r="P267" s="32">
        <f>SUM(P263:P266)</f>
        <v>26634371</v>
      </c>
      <c r="Q267" s="32">
        <f>SUM(Q263:Q266)</f>
        <v>104596880</v>
      </c>
      <c r="R267" s="32">
        <f>SUM(R263:R266)</f>
        <v>104419044</v>
      </c>
      <c r="S267" s="32">
        <f>SUM(S263:S266)</f>
        <v>90525389</v>
      </c>
      <c r="T267" s="37">
        <f t="shared" si="70"/>
        <v>0.86694328479008098</v>
      </c>
      <c r="U267" s="37">
        <f t="shared" si="71"/>
        <v>6.2175637637547299E-2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4112283</v>
      </c>
      <c r="E268" s="31">
        <v>2147510</v>
      </c>
      <c r="F268" s="31">
        <v>348072</v>
      </c>
      <c r="G268" s="36">
        <f t="shared" si="64"/>
        <v>8.4642034607054037E-2</v>
      </c>
      <c r="H268" s="31">
        <v>306995</v>
      </c>
      <c r="I268" s="36">
        <f t="shared" si="65"/>
        <v>7.4653179268061073E-2</v>
      </c>
      <c r="J268" s="31">
        <v>314377</v>
      </c>
      <c r="K268" s="36">
        <f t="shared" si="66"/>
        <v>0.14639140213549645</v>
      </c>
      <c r="L268" s="31">
        <v>0</v>
      </c>
      <c r="M268" s="36">
        <f t="shared" si="67"/>
        <v>0</v>
      </c>
      <c r="N268" s="31">
        <f t="shared" si="68"/>
        <v>969444</v>
      </c>
      <c r="O268" s="36">
        <f t="shared" si="69"/>
        <v>0.4514270015040675</v>
      </c>
      <c r="P268" s="31">
        <v>1108485</v>
      </c>
      <c r="Q268" s="31">
        <v>4084384</v>
      </c>
      <c r="R268" s="31">
        <v>3656843</v>
      </c>
      <c r="S268" s="31">
        <v>2190970</v>
      </c>
      <c r="T268" s="36">
        <f t="shared" si="70"/>
        <v>0.59914248437791828</v>
      </c>
      <c r="U268" s="36">
        <f t="shared" si="71"/>
        <v>-0.71639038868365379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42711033</v>
      </c>
      <c r="E269" s="31">
        <v>14703236</v>
      </c>
      <c r="F269" s="31">
        <v>-2384183</v>
      </c>
      <c r="G269" s="36">
        <f t="shared" si="64"/>
        <v>-5.5821244126781015E-2</v>
      </c>
      <c r="H269" s="31">
        <v>-2324361</v>
      </c>
      <c r="I269" s="36">
        <f t="shared" si="65"/>
        <v>-5.4420622418568057E-2</v>
      </c>
      <c r="J269" s="31">
        <v>25890834</v>
      </c>
      <c r="K269" s="36">
        <f t="shared" si="66"/>
        <v>1.7608935883230059</v>
      </c>
      <c r="L269" s="31">
        <v>0</v>
      </c>
      <c r="M269" s="36">
        <f t="shared" si="67"/>
        <v>0</v>
      </c>
      <c r="N269" s="31">
        <f t="shared" si="68"/>
        <v>21182290</v>
      </c>
      <c r="O269" s="36">
        <f t="shared" si="69"/>
        <v>1.4406549687429353</v>
      </c>
      <c r="P269" s="31">
        <v>2064855</v>
      </c>
      <c r="Q269" s="31">
        <v>26639689</v>
      </c>
      <c r="R269" s="31">
        <v>40492439</v>
      </c>
      <c r="S269" s="31">
        <v>10748411</v>
      </c>
      <c r="T269" s="36">
        <f t="shared" si="70"/>
        <v>0.26544242000339868</v>
      </c>
      <c r="U269" s="36">
        <f t="shared" si="71"/>
        <v>11.538814589886456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2141223</v>
      </c>
      <c r="E270" s="31">
        <v>2141223</v>
      </c>
      <c r="F270" s="31">
        <v>746987</v>
      </c>
      <c r="G270" s="36">
        <f t="shared" si="64"/>
        <v>0.34885997394946722</v>
      </c>
      <c r="H270" s="31">
        <v>631550</v>
      </c>
      <c r="I270" s="36">
        <f t="shared" si="65"/>
        <v>0.29494826087707821</v>
      </c>
      <c r="J270" s="31">
        <v>737294</v>
      </c>
      <c r="K270" s="36">
        <f t="shared" si="66"/>
        <v>0.34433312177199665</v>
      </c>
      <c r="L270" s="31">
        <v>0</v>
      </c>
      <c r="M270" s="36">
        <f t="shared" si="67"/>
        <v>0</v>
      </c>
      <c r="N270" s="31">
        <f t="shared" si="68"/>
        <v>2115831</v>
      </c>
      <c r="O270" s="36">
        <f t="shared" si="69"/>
        <v>0.98814135659854208</v>
      </c>
      <c r="P270" s="31">
        <v>922658</v>
      </c>
      <c r="Q270" s="31">
        <v>2295086</v>
      </c>
      <c r="R270" s="31">
        <v>2295086</v>
      </c>
      <c r="S270" s="31">
        <v>2080182</v>
      </c>
      <c r="T270" s="36">
        <f t="shared" si="70"/>
        <v>0.90636342167570194</v>
      </c>
      <c r="U270" s="36">
        <f t="shared" si="71"/>
        <v>-0.20090217610425531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10331882</v>
      </c>
      <c r="E271" s="31">
        <v>10331882</v>
      </c>
      <c r="F271" s="31">
        <v>1756103</v>
      </c>
      <c r="G271" s="36">
        <f t="shared" si="64"/>
        <v>0.16996932407861415</v>
      </c>
      <c r="H271" s="31">
        <v>1618224</v>
      </c>
      <c r="I271" s="36">
        <f t="shared" si="65"/>
        <v>0.15662432071911003</v>
      </c>
      <c r="J271" s="31">
        <v>3889942</v>
      </c>
      <c r="K271" s="36">
        <f t="shared" si="66"/>
        <v>0.37649887987493469</v>
      </c>
      <c r="L271" s="31">
        <v>0</v>
      </c>
      <c r="M271" s="36">
        <f t="shared" si="67"/>
        <v>0</v>
      </c>
      <c r="N271" s="31">
        <f t="shared" si="68"/>
        <v>7264269</v>
      </c>
      <c r="O271" s="36">
        <f t="shared" si="69"/>
        <v>0.70309252467265881</v>
      </c>
      <c r="P271" s="31">
        <v>1571928</v>
      </c>
      <c r="Q271" s="31">
        <v>9879105</v>
      </c>
      <c r="R271" s="31">
        <v>9879105</v>
      </c>
      <c r="S271" s="31">
        <v>4822255</v>
      </c>
      <c r="T271" s="36">
        <f t="shared" si="70"/>
        <v>0.48812670783436352</v>
      </c>
      <c r="U271" s="36">
        <f t="shared" si="71"/>
        <v>1.4746311535897316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9978200</v>
      </c>
      <c r="E272" s="31">
        <v>9978200</v>
      </c>
      <c r="F272" s="31">
        <v>6072813</v>
      </c>
      <c r="G272" s="36">
        <f t="shared" si="64"/>
        <v>0.60860806558297087</v>
      </c>
      <c r="H272" s="31">
        <v>2013622</v>
      </c>
      <c r="I272" s="36">
        <f t="shared" si="65"/>
        <v>0.20180212864043615</v>
      </c>
      <c r="J272" s="31">
        <v>833128</v>
      </c>
      <c r="K272" s="36">
        <f t="shared" si="66"/>
        <v>8.3494818704776416E-2</v>
      </c>
      <c r="L272" s="31">
        <v>0</v>
      </c>
      <c r="M272" s="36">
        <f t="shared" si="67"/>
        <v>0</v>
      </c>
      <c r="N272" s="31">
        <f t="shared" si="68"/>
        <v>8919563</v>
      </c>
      <c r="O272" s="36">
        <f t="shared" si="69"/>
        <v>0.89390501292818347</v>
      </c>
      <c r="P272" s="31">
        <v>777675</v>
      </c>
      <c r="Q272" s="31">
        <v>9948647</v>
      </c>
      <c r="R272" s="31">
        <v>9541600</v>
      </c>
      <c r="S272" s="31">
        <v>8150272</v>
      </c>
      <c r="T272" s="36">
        <f t="shared" si="70"/>
        <v>0.85418294625639302</v>
      </c>
      <c r="U272" s="36">
        <f t="shared" si="71"/>
        <v>7.130613688237375E-2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7268086</v>
      </c>
      <c r="E273" s="31">
        <v>7268086</v>
      </c>
      <c r="F273" s="31">
        <v>580828</v>
      </c>
      <c r="G273" s="36">
        <f t="shared" si="64"/>
        <v>7.9914849659181247E-2</v>
      </c>
      <c r="H273" s="31">
        <v>1171221</v>
      </c>
      <c r="I273" s="36">
        <f t="shared" si="65"/>
        <v>0.16114572667412025</v>
      </c>
      <c r="J273" s="31">
        <v>2716372</v>
      </c>
      <c r="K273" s="36">
        <f t="shared" si="66"/>
        <v>0.37373966130835545</v>
      </c>
      <c r="L273" s="31">
        <v>0</v>
      </c>
      <c r="M273" s="36">
        <f t="shared" si="67"/>
        <v>0</v>
      </c>
      <c r="N273" s="31">
        <f t="shared" si="68"/>
        <v>4468421</v>
      </c>
      <c r="O273" s="36">
        <f t="shared" si="69"/>
        <v>0.61480023764165692</v>
      </c>
      <c r="P273" s="31">
        <v>542151</v>
      </c>
      <c r="Q273" s="31">
        <v>6225073</v>
      </c>
      <c r="R273" s="31">
        <v>6225073</v>
      </c>
      <c r="S273" s="31">
        <v>1871958</v>
      </c>
      <c r="T273" s="36">
        <f t="shared" si="70"/>
        <v>0.3007126181492169</v>
      </c>
      <c r="U273" s="36">
        <f t="shared" si="71"/>
        <v>4.0103605821994242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76542707</v>
      </c>
      <c r="E275" s="32">
        <f>SUM(E268:E274)</f>
        <v>46570137</v>
      </c>
      <c r="F275" s="32">
        <f>SUM(F268:F274)</f>
        <v>7120620</v>
      </c>
      <c r="G275" s="37">
        <f t="shared" si="64"/>
        <v>9.302806601809889E-2</v>
      </c>
      <c r="H275" s="32">
        <f>SUM(H268:H274)</f>
        <v>3417251</v>
      </c>
      <c r="I275" s="37">
        <f t="shared" si="65"/>
        <v>4.464502411705925E-2</v>
      </c>
      <c r="J275" s="32">
        <f>SUM(J268:J274)</f>
        <v>34381947</v>
      </c>
      <c r="K275" s="37">
        <f t="shared" si="66"/>
        <v>0.73828314054562472</v>
      </c>
      <c r="L275" s="32">
        <f>SUM(L268:L274)</f>
        <v>0</v>
      </c>
      <c r="M275" s="37">
        <f t="shared" si="67"/>
        <v>0</v>
      </c>
      <c r="N275" s="32">
        <f t="shared" si="68"/>
        <v>44919818</v>
      </c>
      <c r="O275" s="37">
        <f t="shared" si="69"/>
        <v>0.96456271966732676</v>
      </c>
      <c r="P275" s="32">
        <f>SUM(P268:P274)</f>
        <v>6987752</v>
      </c>
      <c r="Q275" s="32">
        <f>SUM(Q268:Q274)</f>
        <v>59071984</v>
      </c>
      <c r="R275" s="32">
        <f>SUM(R268:R274)</f>
        <v>72090146</v>
      </c>
      <c r="S275" s="32">
        <f>SUM(S268:S274)</f>
        <v>29864048</v>
      </c>
      <c r="T275" s="37">
        <f t="shared" si="70"/>
        <v>0.41425977969305267</v>
      </c>
      <c r="U275" s="37">
        <f t="shared" si="71"/>
        <v>3.9203158612383495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996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1238884</v>
      </c>
      <c r="Q276" s="31">
        <v>3885424</v>
      </c>
      <c r="R276" s="31">
        <v>5439645</v>
      </c>
      <c r="S276" s="31">
        <v>3310991</v>
      </c>
      <c r="T276" s="36">
        <f t="shared" si="70"/>
        <v>0.60867777217079422</v>
      </c>
      <c r="U276" s="36">
        <f t="shared" si="71"/>
        <v>-1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9300000</v>
      </c>
      <c r="E277" s="31">
        <v>9300000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11356200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6960150</v>
      </c>
      <c r="F278" s="31">
        <v>0</v>
      </c>
      <c r="G278" s="36">
        <f t="shared" si="64"/>
        <v>0</v>
      </c>
      <c r="H278" s="31">
        <v>913234</v>
      </c>
      <c r="I278" s="36">
        <f t="shared" si="65"/>
        <v>0</v>
      </c>
      <c r="J278" s="31">
        <v>1731245</v>
      </c>
      <c r="K278" s="36">
        <f t="shared" si="66"/>
        <v>0.24873673699561072</v>
      </c>
      <c r="L278" s="31">
        <v>0</v>
      </c>
      <c r="M278" s="36">
        <f t="shared" si="67"/>
        <v>0</v>
      </c>
      <c r="N278" s="31">
        <f t="shared" si="68"/>
        <v>2644479</v>
      </c>
      <c r="O278" s="36">
        <f t="shared" si="69"/>
        <v>0.37994569082562873</v>
      </c>
      <c r="P278" s="31">
        <v>840545</v>
      </c>
      <c r="Q278" s="31">
        <v>7755221</v>
      </c>
      <c r="R278" s="31">
        <v>7755221</v>
      </c>
      <c r="S278" s="31">
        <v>4183578</v>
      </c>
      <c r="T278" s="36">
        <f t="shared" si="70"/>
        <v>0.53945309875759828</v>
      </c>
      <c r="U278" s="36">
        <f t="shared" si="71"/>
        <v>1.0596696191161685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3974999</v>
      </c>
      <c r="E279" s="31">
        <v>3974999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319669</v>
      </c>
      <c r="K279" s="36">
        <f t="shared" si="66"/>
        <v>8.0419894445256462E-2</v>
      </c>
      <c r="L279" s="31">
        <v>0</v>
      </c>
      <c r="M279" s="36">
        <f t="shared" si="67"/>
        <v>0</v>
      </c>
      <c r="N279" s="31">
        <f t="shared" si="68"/>
        <v>319669</v>
      </c>
      <c r="O279" s="36">
        <f t="shared" si="69"/>
        <v>8.0419894445256462E-2</v>
      </c>
      <c r="P279" s="31">
        <v>306350</v>
      </c>
      <c r="Q279" s="31">
        <v>6544228</v>
      </c>
      <c r="R279" s="31">
        <v>6544228</v>
      </c>
      <c r="S279" s="31">
        <v>636598</v>
      </c>
      <c r="T279" s="36">
        <f t="shared" si="70"/>
        <v>9.7276256267354991E-2</v>
      </c>
      <c r="U279" s="36">
        <f t="shared" si="71"/>
        <v>4.3476415864207585E-2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2013728</v>
      </c>
      <c r="E280" s="31">
        <v>2513728</v>
      </c>
      <c r="F280" s="31">
        <v>516107</v>
      </c>
      <c r="G280" s="36">
        <f t="shared" si="64"/>
        <v>0.25629429595258146</v>
      </c>
      <c r="H280" s="31">
        <v>182593</v>
      </c>
      <c r="I280" s="36">
        <f t="shared" si="65"/>
        <v>9.0674112889129022E-2</v>
      </c>
      <c r="J280" s="31">
        <v>950558</v>
      </c>
      <c r="K280" s="36">
        <f t="shared" si="66"/>
        <v>0.37814672072714312</v>
      </c>
      <c r="L280" s="31">
        <v>0</v>
      </c>
      <c r="M280" s="36">
        <f t="shared" si="67"/>
        <v>0</v>
      </c>
      <c r="N280" s="31">
        <f t="shared" si="68"/>
        <v>1649258</v>
      </c>
      <c r="O280" s="36">
        <f t="shared" si="69"/>
        <v>0.65610042136619395</v>
      </c>
      <c r="P280" s="31">
        <v>366762</v>
      </c>
      <c r="Q280" s="31">
        <v>2245932</v>
      </c>
      <c r="R280" s="31">
        <v>1907672</v>
      </c>
      <c r="S280" s="31">
        <v>1114220</v>
      </c>
      <c r="T280" s="36">
        <f t="shared" si="70"/>
        <v>0.58407315303679042</v>
      </c>
      <c r="U280" s="36">
        <f t="shared" si="71"/>
        <v>1.5917570522573223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8197752</v>
      </c>
      <c r="E281" s="31">
        <v>4473936</v>
      </c>
      <c r="F281" s="31">
        <v>743445</v>
      </c>
      <c r="G281" s="36">
        <f t="shared" si="64"/>
        <v>9.068888641666642E-2</v>
      </c>
      <c r="H281" s="31">
        <v>758378</v>
      </c>
      <c r="I281" s="36">
        <f t="shared" si="65"/>
        <v>9.2510483361780152E-2</v>
      </c>
      <c r="J281" s="31">
        <v>763829</v>
      </c>
      <c r="K281" s="36">
        <f t="shared" si="66"/>
        <v>0.17072863804935967</v>
      </c>
      <c r="L281" s="31">
        <v>0</v>
      </c>
      <c r="M281" s="36">
        <f t="shared" si="67"/>
        <v>0</v>
      </c>
      <c r="N281" s="31">
        <f t="shared" si="68"/>
        <v>2265652</v>
      </c>
      <c r="O281" s="36">
        <f t="shared" si="69"/>
        <v>0.50641135680081251</v>
      </c>
      <c r="P281" s="31">
        <v>708746</v>
      </c>
      <c r="Q281" s="31">
        <v>2501275</v>
      </c>
      <c r="R281" s="31">
        <v>3229150</v>
      </c>
      <c r="S281" s="31">
        <v>1642156</v>
      </c>
      <c r="T281" s="36">
        <f t="shared" si="70"/>
        <v>0.50854125698713282</v>
      </c>
      <c r="U281" s="36">
        <f t="shared" si="71"/>
        <v>7.7718957144026213E-2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11139375</v>
      </c>
      <c r="E282" s="31">
        <v>12270482</v>
      </c>
      <c r="F282" s="31">
        <v>1462062</v>
      </c>
      <c r="G282" s="36">
        <f t="shared" si="64"/>
        <v>0.13125170846658812</v>
      </c>
      <c r="H282" s="31">
        <v>1528965</v>
      </c>
      <c r="I282" s="36">
        <f t="shared" si="65"/>
        <v>0.13725770072378388</v>
      </c>
      <c r="J282" s="31">
        <v>1562835</v>
      </c>
      <c r="K282" s="36">
        <f t="shared" si="66"/>
        <v>0.1273654123774437</v>
      </c>
      <c r="L282" s="31">
        <v>0</v>
      </c>
      <c r="M282" s="36">
        <f t="shared" si="67"/>
        <v>0</v>
      </c>
      <c r="N282" s="31">
        <f t="shared" si="68"/>
        <v>4553862</v>
      </c>
      <c r="O282" s="36">
        <f t="shared" si="69"/>
        <v>0.37112331854608482</v>
      </c>
      <c r="P282" s="31">
        <v>589141</v>
      </c>
      <c r="Q282" s="31">
        <v>9203322</v>
      </c>
      <c r="R282" s="31">
        <v>9203322</v>
      </c>
      <c r="S282" s="31">
        <v>2233353</v>
      </c>
      <c r="T282" s="36">
        <f t="shared" si="70"/>
        <v>0.24266813657068612</v>
      </c>
      <c r="U282" s="36">
        <f t="shared" si="71"/>
        <v>1.652735083791486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18987248</v>
      </c>
      <c r="E283" s="31">
        <v>20233420</v>
      </c>
      <c r="F283" s="31">
        <v>3052780</v>
      </c>
      <c r="G283" s="36">
        <f t="shared" si="64"/>
        <v>0.16078054070816372</v>
      </c>
      <c r="H283" s="31">
        <v>3069365</v>
      </c>
      <c r="I283" s="36">
        <f t="shared" si="65"/>
        <v>0.16165402168866178</v>
      </c>
      <c r="J283" s="31">
        <v>3126062</v>
      </c>
      <c r="K283" s="36">
        <f t="shared" si="66"/>
        <v>0.15449993130177697</v>
      </c>
      <c r="L283" s="31">
        <v>0</v>
      </c>
      <c r="M283" s="36">
        <f t="shared" si="67"/>
        <v>0</v>
      </c>
      <c r="N283" s="31">
        <f t="shared" si="68"/>
        <v>9248207</v>
      </c>
      <c r="O283" s="36">
        <f t="shared" si="69"/>
        <v>0.45707581812664394</v>
      </c>
      <c r="P283" s="31">
        <v>2733568</v>
      </c>
      <c r="Q283" s="31">
        <v>18008255</v>
      </c>
      <c r="R283" s="31">
        <v>18008255</v>
      </c>
      <c r="S283" s="31">
        <v>8128306</v>
      </c>
      <c r="T283" s="36">
        <f t="shared" si="70"/>
        <v>0.45136555429718206</v>
      </c>
      <c r="U283" s="36">
        <f t="shared" si="71"/>
        <v>0.14358303872448031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53614098</v>
      </c>
      <c r="E285" s="32">
        <f>SUM(E276:E284)</f>
        <v>59726715</v>
      </c>
      <c r="F285" s="32">
        <f>SUM(F276:F284)</f>
        <v>5774394</v>
      </c>
      <c r="G285" s="37">
        <f t="shared" si="64"/>
        <v>0.10770290306851754</v>
      </c>
      <c r="H285" s="32">
        <f>SUM(H276:H284)</f>
        <v>6452535</v>
      </c>
      <c r="I285" s="37">
        <f t="shared" si="65"/>
        <v>0.12035146054308328</v>
      </c>
      <c r="J285" s="32">
        <f>SUM(J276:J284)</f>
        <v>8454198</v>
      </c>
      <c r="K285" s="37">
        <f t="shared" si="66"/>
        <v>0.14154801582507928</v>
      </c>
      <c r="L285" s="32">
        <f>SUM(L276:L284)</f>
        <v>0</v>
      </c>
      <c r="M285" s="37">
        <f t="shared" si="67"/>
        <v>0</v>
      </c>
      <c r="N285" s="32">
        <f t="shared" si="68"/>
        <v>20681127</v>
      </c>
      <c r="O285" s="37">
        <f t="shared" si="69"/>
        <v>0.34626258952966021</v>
      </c>
      <c r="P285" s="32">
        <f>SUM(P276:P284)</f>
        <v>6783996</v>
      </c>
      <c r="Q285" s="32">
        <f>SUM(Q276:Q284)</f>
        <v>61499857</v>
      </c>
      <c r="R285" s="32">
        <f>SUM(R276:R284)</f>
        <v>52087493</v>
      </c>
      <c r="S285" s="32">
        <f>SUM(S276:S284)</f>
        <v>21249202</v>
      </c>
      <c r="T285" s="37">
        <f t="shared" si="70"/>
        <v>0.40795209706099694</v>
      </c>
      <c r="U285" s="37">
        <f t="shared" si="71"/>
        <v>0.24619737393713081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12468866</v>
      </c>
      <c r="E286" s="31">
        <v>12468866</v>
      </c>
      <c r="F286" s="31">
        <v>3302893</v>
      </c>
      <c r="G286" s="36">
        <f t="shared" si="64"/>
        <v>0.26489120983415815</v>
      </c>
      <c r="H286" s="31">
        <v>3304117</v>
      </c>
      <c r="I286" s="36">
        <f t="shared" si="65"/>
        <v>0.26498937433444231</v>
      </c>
      <c r="J286" s="31">
        <v>2981279</v>
      </c>
      <c r="K286" s="36">
        <f t="shared" si="66"/>
        <v>0.23909784578645724</v>
      </c>
      <c r="L286" s="31">
        <v>0</v>
      </c>
      <c r="M286" s="36">
        <f t="shared" si="67"/>
        <v>0</v>
      </c>
      <c r="N286" s="31">
        <f t="shared" si="68"/>
        <v>9588289</v>
      </c>
      <c r="O286" s="36">
        <f t="shared" si="69"/>
        <v>0.76897842995505761</v>
      </c>
      <c r="P286" s="31">
        <v>2937627</v>
      </c>
      <c r="Q286" s="31">
        <v>11707985</v>
      </c>
      <c r="R286" s="31">
        <v>11707985</v>
      </c>
      <c r="S286" s="31">
        <v>7287021</v>
      </c>
      <c r="T286" s="36">
        <f t="shared" si="70"/>
        <v>0.62239753467398529</v>
      </c>
      <c r="U286" s="36">
        <f t="shared" si="71"/>
        <v>1.4859612878013406E-2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8572292</v>
      </c>
      <c r="E287" s="31">
        <v>8626882</v>
      </c>
      <c r="F287" s="31">
        <v>1346829</v>
      </c>
      <c r="G287" s="36">
        <f t="shared" si="64"/>
        <v>0.15711422336056682</v>
      </c>
      <c r="H287" s="31">
        <v>1479659</v>
      </c>
      <c r="I287" s="36">
        <f t="shared" si="65"/>
        <v>0.17260949580345605</v>
      </c>
      <c r="J287" s="31">
        <v>1865605</v>
      </c>
      <c r="K287" s="36">
        <f t="shared" si="66"/>
        <v>0.21625484155225491</v>
      </c>
      <c r="L287" s="31">
        <v>0</v>
      </c>
      <c r="M287" s="36">
        <f t="shared" si="67"/>
        <v>0</v>
      </c>
      <c r="N287" s="31">
        <f t="shared" si="68"/>
        <v>4692093</v>
      </c>
      <c r="O287" s="36">
        <f t="shared" si="69"/>
        <v>0.54389210377515307</v>
      </c>
      <c r="P287" s="31">
        <v>3154652</v>
      </c>
      <c r="Q287" s="31">
        <v>3879732</v>
      </c>
      <c r="R287" s="31">
        <v>7466609</v>
      </c>
      <c r="S287" s="31">
        <v>5677049</v>
      </c>
      <c r="T287" s="36">
        <f t="shared" si="70"/>
        <v>0.76032493465239714</v>
      </c>
      <c r="U287" s="36">
        <f t="shared" si="71"/>
        <v>-0.40861781267791186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16356973</v>
      </c>
      <c r="E288" s="31">
        <v>16356973</v>
      </c>
      <c r="F288" s="31">
        <v>1530461</v>
      </c>
      <c r="G288" s="36">
        <f t="shared" si="64"/>
        <v>9.3566272928371289E-2</v>
      </c>
      <c r="H288" s="31">
        <v>3027802</v>
      </c>
      <c r="I288" s="36">
        <f t="shared" si="65"/>
        <v>0.18510772133694908</v>
      </c>
      <c r="J288" s="31">
        <v>4312780</v>
      </c>
      <c r="K288" s="36">
        <f t="shared" si="66"/>
        <v>0.26366614409646577</v>
      </c>
      <c r="L288" s="31">
        <v>0</v>
      </c>
      <c r="M288" s="36">
        <f t="shared" si="67"/>
        <v>0</v>
      </c>
      <c r="N288" s="31">
        <f t="shared" si="68"/>
        <v>8871043</v>
      </c>
      <c r="O288" s="36">
        <f t="shared" si="69"/>
        <v>0.54234013836178618</v>
      </c>
      <c r="P288" s="31">
        <v>2697722</v>
      </c>
      <c r="Q288" s="31">
        <v>20004585</v>
      </c>
      <c r="R288" s="31">
        <v>22805066</v>
      </c>
      <c r="S288" s="31">
        <v>8164366</v>
      </c>
      <c r="T288" s="36">
        <f t="shared" si="70"/>
        <v>0.35800668149787418</v>
      </c>
      <c r="U288" s="36">
        <f t="shared" si="71"/>
        <v>0.59867473371978286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14715090</v>
      </c>
      <c r="E289" s="31">
        <v>14715090</v>
      </c>
      <c r="F289" s="31">
        <v>1190397</v>
      </c>
      <c r="G289" s="36">
        <f t="shared" si="64"/>
        <v>8.0896345180355669E-2</v>
      </c>
      <c r="H289" s="31">
        <v>2035102</v>
      </c>
      <c r="I289" s="36">
        <f t="shared" si="65"/>
        <v>0.13830034338899727</v>
      </c>
      <c r="J289" s="31">
        <v>2011822</v>
      </c>
      <c r="K289" s="36">
        <f t="shared" si="66"/>
        <v>0.13671829394179716</v>
      </c>
      <c r="L289" s="31">
        <v>0</v>
      </c>
      <c r="M289" s="36">
        <f t="shared" si="67"/>
        <v>0</v>
      </c>
      <c r="N289" s="31">
        <f t="shared" si="68"/>
        <v>5237321</v>
      </c>
      <c r="O289" s="36">
        <f t="shared" si="69"/>
        <v>0.35591498251115011</v>
      </c>
      <c r="P289" s="31">
        <v>2011899</v>
      </c>
      <c r="Q289" s="31">
        <v>11541687</v>
      </c>
      <c r="R289" s="31">
        <v>9541687</v>
      </c>
      <c r="S289" s="31">
        <v>6266943</v>
      </c>
      <c r="T289" s="36">
        <f t="shared" si="70"/>
        <v>0.65679612001525511</v>
      </c>
      <c r="U289" s="36">
        <f t="shared" si="71"/>
        <v>-3.8272298957364725E-5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53064817</v>
      </c>
      <c r="E290" s="31">
        <v>53064817</v>
      </c>
      <c r="F290" s="31">
        <v>12318490</v>
      </c>
      <c r="G290" s="36">
        <f t="shared" si="64"/>
        <v>0.23214044062377526</v>
      </c>
      <c r="H290" s="31">
        <v>12161296</v>
      </c>
      <c r="I290" s="36">
        <f t="shared" si="65"/>
        <v>0.2291781388787226</v>
      </c>
      <c r="J290" s="31">
        <v>15364259</v>
      </c>
      <c r="K290" s="36">
        <f t="shared" si="66"/>
        <v>0.28953758570391375</v>
      </c>
      <c r="L290" s="31">
        <v>0</v>
      </c>
      <c r="M290" s="36">
        <f t="shared" si="67"/>
        <v>0</v>
      </c>
      <c r="N290" s="31">
        <f t="shared" si="68"/>
        <v>39844045</v>
      </c>
      <c r="O290" s="36">
        <f t="shared" si="69"/>
        <v>0.75085616520641163</v>
      </c>
      <c r="P290" s="31">
        <v>11303542</v>
      </c>
      <c r="Q290" s="31">
        <v>48148882</v>
      </c>
      <c r="R290" s="31">
        <v>48811374</v>
      </c>
      <c r="S290" s="31">
        <v>35349406</v>
      </c>
      <c r="T290" s="36">
        <f t="shared" si="70"/>
        <v>0.72420428074817156</v>
      </c>
      <c r="U290" s="36">
        <f t="shared" si="71"/>
        <v>0.35924288156756523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105178038</v>
      </c>
      <c r="E292" s="32">
        <f>SUM(E286:E291)</f>
        <v>105232628</v>
      </c>
      <c r="F292" s="32">
        <f>SUM(F286:F291)</f>
        <v>19689070</v>
      </c>
      <c r="G292" s="37">
        <f t="shared" si="64"/>
        <v>0.18719754023173546</v>
      </c>
      <c r="H292" s="32">
        <f>SUM(H286:H291)</f>
        <v>22007976</v>
      </c>
      <c r="I292" s="37">
        <f t="shared" si="65"/>
        <v>0.2092449756478629</v>
      </c>
      <c r="J292" s="32">
        <f>SUM(J286:J291)</f>
        <v>26535745</v>
      </c>
      <c r="K292" s="37">
        <f t="shared" si="66"/>
        <v>0.25216271326037776</v>
      </c>
      <c r="L292" s="32">
        <f>SUM(L286:L291)</f>
        <v>0</v>
      </c>
      <c r="M292" s="37">
        <f t="shared" si="67"/>
        <v>0</v>
      </c>
      <c r="N292" s="32">
        <f t="shared" si="68"/>
        <v>68232791</v>
      </c>
      <c r="O292" s="37">
        <f t="shared" si="69"/>
        <v>0.64839957242158774</v>
      </c>
      <c r="P292" s="32">
        <f>SUM(P286:P291)</f>
        <v>22105442</v>
      </c>
      <c r="Q292" s="32">
        <f>SUM(Q286:Q291)</f>
        <v>95282871</v>
      </c>
      <c r="R292" s="32">
        <f>SUM(R286:R291)</f>
        <v>100332721</v>
      </c>
      <c r="S292" s="32">
        <f>SUM(S286:S291)</f>
        <v>62744785</v>
      </c>
      <c r="T292" s="37">
        <f t="shared" si="70"/>
        <v>0.62536712225715474</v>
      </c>
      <c r="U292" s="37">
        <f t="shared" si="71"/>
        <v>0.20041684757988554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87272408</v>
      </c>
      <c r="E293" s="31">
        <v>87272408</v>
      </c>
      <c r="F293" s="31">
        <v>26900996</v>
      </c>
      <c r="G293" s="36">
        <f t="shared" si="64"/>
        <v>0.30824170681757745</v>
      </c>
      <c r="H293" s="31">
        <v>26763544</v>
      </c>
      <c r="I293" s="36">
        <f t="shared" si="65"/>
        <v>0.30666673022245472</v>
      </c>
      <c r="J293" s="31">
        <v>27339157</v>
      </c>
      <c r="K293" s="36">
        <f t="shared" si="66"/>
        <v>0.31326231997632059</v>
      </c>
      <c r="L293" s="31">
        <v>0</v>
      </c>
      <c r="M293" s="36">
        <f t="shared" si="67"/>
        <v>0</v>
      </c>
      <c r="N293" s="31">
        <f t="shared" si="68"/>
        <v>81003697</v>
      </c>
      <c r="O293" s="36">
        <f t="shared" si="69"/>
        <v>0.92817075701635277</v>
      </c>
      <c r="P293" s="31">
        <v>24537063</v>
      </c>
      <c r="Q293" s="31">
        <v>76412609</v>
      </c>
      <c r="R293" s="31">
        <v>83402609</v>
      </c>
      <c r="S293" s="31">
        <v>71692613</v>
      </c>
      <c r="T293" s="36">
        <f t="shared" si="70"/>
        <v>0.85959676633137461</v>
      </c>
      <c r="U293" s="36">
        <f t="shared" si="71"/>
        <v>0.11419842708966432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27216155</v>
      </c>
      <c r="E294" s="31">
        <v>27216155</v>
      </c>
      <c r="F294" s="31">
        <v>2224247</v>
      </c>
      <c r="G294" s="36">
        <f t="shared" si="64"/>
        <v>8.172524737605294E-2</v>
      </c>
      <c r="H294" s="31">
        <v>6629318</v>
      </c>
      <c r="I294" s="36">
        <f t="shared" si="65"/>
        <v>0.24358025591785468</v>
      </c>
      <c r="J294" s="31">
        <v>6651292</v>
      </c>
      <c r="K294" s="36">
        <f t="shared" si="66"/>
        <v>0.24438764402980509</v>
      </c>
      <c r="L294" s="31">
        <v>0</v>
      </c>
      <c r="M294" s="36">
        <f t="shared" si="67"/>
        <v>0</v>
      </c>
      <c r="N294" s="31">
        <f t="shared" si="68"/>
        <v>15504857</v>
      </c>
      <c r="O294" s="36">
        <f t="shared" si="69"/>
        <v>0.56969314732371268</v>
      </c>
      <c r="P294" s="31">
        <v>8367942</v>
      </c>
      <c r="Q294" s="31">
        <v>25941100</v>
      </c>
      <c r="R294" s="31">
        <v>20487803</v>
      </c>
      <c r="S294" s="31">
        <v>18622668</v>
      </c>
      <c r="T294" s="36">
        <f t="shared" si="70"/>
        <v>0.90896364046452416</v>
      </c>
      <c r="U294" s="36">
        <f t="shared" si="71"/>
        <v>-0.20514602037155616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11807056</v>
      </c>
      <c r="E295" s="31">
        <v>11807056</v>
      </c>
      <c r="F295" s="31">
        <v>2918320</v>
      </c>
      <c r="G295" s="36">
        <f t="shared" si="64"/>
        <v>0.2471674564768728</v>
      </c>
      <c r="H295" s="31">
        <v>2949762</v>
      </c>
      <c r="I295" s="36">
        <f t="shared" si="65"/>
        <v>0.24983044037395943</v>
      </c>
      <c r="J295" s="31">
        <v>2978666</v>
      </c>
      <c r="K295" s="36">
        <f t="shared" si="66"/>
        <v>0.25227846806180981</v>
      </c>
      <c r="L295" s="31">
        <v>0</v>
      </c>
      <c r="M295" s="36">
        <f t="shared" si="67"/>
        <v>0</v>
      </c>
      <c r="N295" s="31">
        <f t="shared" si="68"/>
        <v>8846748</v>
      </c>
      <c r="O295" s="36">
        <f t="shared" si="69"/>
        <v>0.74927636491264205</v>
      </c>
      <c r="P295" s="31">
        <v>2624715</v>
      </c>
      <c r="Q295" s="31">
        <v>9367672</v>
      </c>
      <c r="R295" s="31">
        <v>11255533</v>
      </c>
      <c r="S295" s="31">
        <v>7954985</v>
      </c>
      <c r="T295" s="36">
        <f t="shared" si="70"/>
        <v>0.70676217643358163</v>
      </c>
      <c r="U295" s="36">
        <f t="shared" si="71"/>
        <v>0.13485311738607808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27604770</v>
      </c>
      <c r="E296" s="31">
        <v>27604770</v>
      </c>
      <c r="F296" s="31">
        <v>7052041</v>
      </c>
      <c r="G296" s="36">
        <f t="shared" si="64"/>
        <v>0.2554645809401781</v>
      </c>
      <c r="H296" s="31">
        <v>7027670</v>
      </c>
      <c r="I296" s="36">
        <f t="shared" si="65"/>
        <v>0.25458172627411857</v>
      </c>
      <c r="J296" s="31">
        <v>7055535</v>
      </c>
      <c r="K296" s="36">
        <f t="shared" si="66"/>
        <v>0.25559115326807652</v>
      </c>
      <c r="L296" s="31">
        <v>0</v>
      </c>
      <c r="M296" s="36">
        <f t="shared" si="67"/>
        <v>0</v>
      </c>
      <c r="N296" s="31">
        <f t="shared" si="68"/>
        <v>21135246</v>
      </c>
      <c r="O296" s="36">
        <f t="shared" si="69"/>
        <v>0.76563746048237313</v>
      </c>
      <c r="P296" s="31">
        <v>6685738</v>
      </c>
      <c r="Q296" s="31">
        <v>21700010</v>
      </c>
      <c r="R296" s="31">
        <v>24465744</v>
      </c>
      <c r="S296" s="31">
        <v>19844300</v>
      </c>
      <c r="T296" s="36">
        <f t="shared" si="70"/>
        <v>0.81110551961959543</v>
      </c>
      <c r="U296" s="36">
        <f t="shared" si="71"/>
        <v>5.531132090428903E-2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153900389</v>
      </c>
      <c r="E298" s="32">
        <f>SUM(E293:E297)</f>
        <v>153900389</v>
      </c>
      <c r="F298" s="32">
        <f>SUM(F293:F297)</f>
        <v>39095604</v>
      </c>
      <c r="G298" s="37">
        <f t="shared" si="64"/>
        <v>0.25403187252502657</v>
      </c>
      <c r="H298" s="32">
        <f>SUM(H293:H297)</f>
        <v>43370294</v>
      </c>
      <c r="I298" s="37">
        <f t="shared" si="65"/>
        <v>0.28180756580153932</v>
      </c>
      <c r="J298" s="32">
        <f>SUM(J293:J297)</f>
        <v>44024650</v>
      </c>
      <c r="K298" s="37">
        <f t="shared" si="66"/>
        <v>0.2860593809155349</v>
      </c>
      <c r="L298" s="32">
        <f>SUM(L293:L297)</f>
        <v>0</v>
      </c>
      <c r="M298" s="37">
        <f t="shared" si="67"/>
        <v>0</v>
      </c>
      <c r="N298" s="32">
        <f t="shared" si="68"/>
        <v>126490548</v>
      </c>
      <c r="O298" s="37">
        <f t="shared" si="69"/>
        <v>0.82189881924210084</v>
      </c>
      <c r="P298" s="32">
        <f>SUM(P293:P297)</f>
        <v>42215458</v>
      </c>
      <c r="Q298" s="32">
        <f>SUM(Q293:Q297)</f>
        <v>133421391</v>
      </c>
      <c r="R298" s="32">
        <f>SUM(R293:R297)</f>
        <v>139611689</v>
      </c>
      <c r="S298" s="32">
        <f>SUM(S293:S297)</f>
        <v>118114566</v>
      </c>
      <c r="T298" s="37">
        <f t="shared" si="70"/>
        <v>0.8460220404610963</v>
      </c>
      <c r="U298" s="37">
        <f t="shared" si="71"/>
        <v>4.2856149991313597E-2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501100220</v>
      </c>
      <c r="E299" s="32">
        <f>SUM(E263:E266,E268:E274,E276:E284,E286:E291,E293:E297)</f>
        <v>488274126</v>
      </c>
      <c r="F299" s="32">
        <f>SUM(F263:F266,F268:F274,F276:F284,F286:F291,F293:F297)</f>
        <v>108443188</v>
      </c>
      <c r="G299" s="37">
        <f t="shared" si="64"/>
        <v>0.21641017838706997</v>
      </c>
      <c r="H299" s="32">
        <f>SUM(H263:H266,H268:H274,H276:H284,H286:H291,H293:H297)</f>
        <v>108227312</v>
      </c>
      <c r="I299" s="37">
        <f t="shared" si="65"/>
        <v>0.21597937434551515</v>
      </c>
      <c r="J299" s="32">
        <f>SUM(J263:J266,J268:J274,J276:J284,J286:J291,J293:J297)</f>
        <v>141686920</v>
      </c>
      <c r="K299" s="37">
        <f t="shared" si="66"/>
        <v>0.29017904585835047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358357420</v>
      </c>
      <c r="O299" s="37">
        <f t="shared" si="69"/>
        <v>0.73392670411538452</v>
      </c>
      <c r="P299" s="32">
        <f>SUM(P263:P266,P268:P274,P276:P284,P286:P291,P293:P297)</f>
        <v>104727019</v>
      </c>
      <c r="Q299" s="32">
        <f>SUM(Q263:Q266,Q268:Q274,Q276:Q284,Q286:Q291,Q293:Q297)</f>
        <v>453872983</v>
      </c>
      <c r="R299" s="32">
        <f>SUM(R263:R266,R268:R274,R276:R284,R286:R291,R293:R297)</f>
        <v>468541093</v>
      </c>
      <c r="S299" s="32">
        <f>SUM(S263:S266,S268:S274,S276:S284,S286:S291,S293:S297)</f>
        <v>322497990</v>
      </c>
      <c r="T299" s="37">
        <f t="shared" si="70"/>
        <v>0.68830246656721739</v>
      </c>
      <c r="U299" s="37">
        <f t="shared" si="71"/>
        <v>0.35291657638035123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2180787916</v>
      </c>
      <c r="E302" s="31">
        <v>2198356578</v>
      </c>
      <c r="F302" s="31">
        <v>618541329</v>
      </c>
      <c r="G302" s="36">
        <f t="shared" ref="G302:G339" si="72">IF(($D302     =0),0,($F302     /$D302     ))</f>
        <v>0.28363204164049488</v>
      </c>
      <c r="H302" s="31">
        <v>589023936</v>
      </c>
      <c r="I302" s="36">
        <f t="shared" ref="I302:I339" si="73">IF(($D302     =0),0,($H302     /$D302     ))</f>
        <v>0.27009684512576876</v>
      </c>
      <c r="J302" s="31">
        <v>525669305</v>
      </c>
      <c r="K302" s="36">
        <f t="shared" ref="K302:K339" si="74">IF(($E302     =0),0,($J302     /$E302     ))</f>
        <v>0.23911921762857891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1733234570</v>
      </c>
      <c r="O302" s="36">
        <f t="shared" ref="O302:O339" si="77">IF(($E302     =0),0,($N302     /$E302     ))</f>
        <v>0.78842285521161704</v>
      </c>
      <c r="P302" s="31">
        <v>507830270</v>
      </c>
      <c r="Q302" s="31">
        <v>2041107396</v>
      </c>
      <c r="R302" s="31">
        <v>2054278310</v>
      </c>
      <c r="S302" s="31">
        <v>1619669206</v>
      </c>
      <c r="T302" s="36">
        <f t="shared" ref="T302:T339" si="78">IF(($R302     =0),0,($S302     /$R302     ))</f>
        <v>0.788437086696398</v>
      </c>
      <c r="U302" s="36">
        <f t="shared" ref="U302:U339" si="79">IF(($P302     =0),0,(($J302     /$P302     )-1))</f>
        <v>3.5127947375015678E-2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2180787916</v>
      </c>
      <c r="E303" s="32">
        <f>E302</f>
        <v>2198356578</v>
      </c>
      <c r="F303" s="32">
        <f>F302</f>
        <v>618541329</v>
      </c>
      <c r="G303" s="37">
        <f t="shared" si="72"/>
        <v>0.28363204164049488</v>
      </c>
      <c r="H303" s="32">
        <f>H302</f>
        <v>589023936</v>
      </c>
      <c r="I303" s="37">
        <f t="shared" si="73"/>
        <v>0.27009684512576876</v>
      </c>
      <c r="J303" s="32">
        <f>J302</f>
        <v>525669305</v>
      </c>
      <c r="K303" s="37">
        <f t="shared" si="74"/>
        <v>0.23911921762857891</v>
      </c>
      <c r="L303" s="32">
        <f>L302</f>
        <v>0</v>
      </c>
      <c r="M303" s="37">
        <f t="shared" si="75"/>
        <v>0</v>
      </c>
      <c r="N303" s="32">
        <f t="shared" si="76"/>
        <v>1733234570</v>
      </c>
      <c r="O303" s="37">
        <f t="shared" si="77"/>
        <v>0.78842285521161704</v>
      </c>
      <c r="P303" s="32">
        <f>P302</f>
        <v>507830270</v>
      </c>
      <c r="Q303" s="32">
        <f>Q302</f>
        <v>2041107396</v>
      </c>
      <c r="R303" s="32">
        <f>R302</f>
        <v>2054278310</v>
      </c>
      <c r="S303" s="32">
        <f>S302</f>
        <v>1619669206</v>
      </c>
      <c r="T303" s="37">
        <f t="shared" si="78"/>
        <v>0.788437086696398</v>
      </c>
      <c r="U303" s="37">
        <f t="shared" si="79"/>
        <v>3.5127947375015678E-2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41958890</v>
      </c>
      <c r="E304" s="31">
        <v>45775306</v>
      </c>
      <c r="F304" s="31">
        <v>11338797</v>
      </c>
      <c r="G304" s="36">
        <f t="shared" si="72"/>
        <v>0.27023586658274323</v>
      </c>
      <c r="H304" s="31">
        <v>11092421</v>
      </c>
      <c r="I304" s="36">
        <f t="shared" si="73"/>
        <v>0.26436402392913633</v>
      </c>
      <c r="J304" s="31">
        <v>11613760</v>
      </c>
      <c r="K304" s="36">
        <f t="shared" si="74"/>
        <v>0.25371234001144632</v>
      </c>
      <c r="L304" s="31">
        <v>0</v>
      </c>
      <c r="M304" s="36">
        <f t="shared" si="75"/>
        <v>0</v>
      </c>
      <c r="N304" s="31">
        <f t="shared" si="76"/>
        <v>34044978</v>
      </c>
      <c r="O304" s="36">
        <f t="shared" si="77"/>
        <v>0.743741134139005</v>
      </c>
      <c r="P304" s="31">
        <v>9173967</v>
      </c>
      <c r="Q304" s="31">
        <v>29795066</v>
      </c>
      <c r="R304" s="31">
        <v>37116474</v>
      </c>
      <c r="S304" s="31">
        <v>27605950</v>
      </c>
      <c r="T304" s="36">
        <f t="shared" si="78"/>
        <v>0.74376542340740659</v>
      </c>
      <c r="U304" s="36">
        <f t="shared" si="79"/>
        <v>0.26594743582574476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18610600</v>
      </c>
      <c r="E305" s="31">
        <v>19851895</v>
      </c>
      <c r="F305" s="31">
        <v>7350336</v>
      </c>
      <c r="G305" s="36">
        <f t="shared" si="72"/>
        <v>0.39495427337108957</v>
      </c>
      <c r="H305" s="31">
        <v>3723576</v>
      </c>
      <c r="I305" s="36">
        <f t="shared" si="73"/>
        <v>0.20007823498436375</v>
      </c>
      <c r="J305" s="31">
        <v>4393882</v>
      </c>
      <c r="K305" s="36">
        <f t="shared" si="74"/>
        <v>0.22133312713975165</v>
      </c>
      <c r="L305" s="31">
        <v>0</v>
      </c>
      <c r="M305" s="36">
        <f t="shared" si="75"/>
        <v>0</v>
      </c>
      <c r="N305" s="31">
        <f t="shared" si="76"/>
        <v>15467794</v>
      </c>
      <c r="O305" s="36">
        <f t="shared" si="77"/>
        <v>0.77915957141623005</v>
      </c>
      <c r="P305" s="31">
        <v>3132622</v>
      </c>
      <c r="Q305" s="31">
        <v>16192000</v>
      </c>
      <c r="R305" s="31">
        <v>17134848</v>
      </c>
      <c r="S305" s="31">
        <v>10075532</v>
      </c>
      <c r="T305" s="36">
        <f t="shared" si="78"/>
        <v>0.58801408684804202</v>
      </c>
      <c r="U305" s="36">
        <f t="shared" si="79"/>
        <v>0.40262119081076486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52611000</v>
      </c>
      <c r="E306" s="31">
        <v>61481000</v>
      </c>
      <c r="F306" s="31">
        <v>12818421</v>
      </c>
      <c r="G306" s="36">
        <f t="shared" si="72"/>
        <v>0.24364526429834066</v>
      </c>
      <c r="H306" s="31">
        <v>12842301</v>
      </c>
      <c r="I306" s="36">
        <f t="shared" si="73"/>
        <v>0.24409916177225294</v>
      </c>
      <c r="J306" s="31">
        <v>12877420</v>
      </c>
      <c r="K306" s="36">
        <f t="shared" si="74"/>
        <v>0.20945365234787983</v>
      </c>
      <c r="L306" s="31">
        <v>0</v>
      </c>
      <c r="M306" s="36">
        <f t="shared" si="75"/>
        <v>0</v>
      </c>
      <c r="N306" s="31">
        <f t="shared" si="76"/>
        <v>38538142</v>
      </c>
      <c r="O306" s="36">
        <f t="shared" si="77"/>
        <v>0.62683011011532019</v>
      </c>
      <c r="P306" s="31">
        <v>11281956</v>
      </c>
      <c r="Q306" s="31">
        <v>39848000</v>
      </c>
      <c r="R306" s="31">
        <v>50938456</v>
      </c>
      <c r="S306" s="31">
        <v>32637120</v>
      </c>
      <c r="T306" s="36">
        <f t="shared" si="78"/>
        <v>0.64071671116219153</v>
      </c>
      <c r="U306" s="36">
        <f t="shared" si="79"/>
        <v>0.14141732160628884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131773829</v>
      </c>
      <c r="E307" s="31">
        <v>136083828</v>
      </c>
      <c r="F307" s="31">
        <v>38802797</v>
      </c>
      <c r="G307" s="36">
        <f t="shared" si="72"/>
        <v>0.29446512478589354</v>
      </c>
      <c r="H307" s="31">
        <v>36676506</v>
      </c>
      <c r="I307" s="36">
        <f t="shared" si="73"/>
        <v>0.27832921209263789</v>
      </c>
      <c r="J307" s="31">
        <v>33719016</v>
      </c>
      <c r="K307" s="36">
        <f t="shared" si="74"/>
        <v>0.24778121320925806</v>
      </c>
      <c r="L307" s="31">
        <v>0</v>
      </c>
      <c r="M307" s="36">
        <f t="shared" si="75"/>
        <v>0</v>
      </c>
      <c r="N307" s="31">
        <f t="shared" si="76"/>
        <v>109198319</v>
      </c>
      <c r="O307" s="36">
        <f t="shared" si="77"/>
        <v>0.80243420989009806</v>
      </c>
      <c r="P307" s="31">
        <v>31697203</v>
      </c>
      <c r="Q307" s="31">
        <v>123750917</v>
      </c>
      <c r="R307" s="31">
        <v>127202652</v>
      </c>
      <c r="S307" s="31">
        <v>103351809</v>
      </c>
      <c r="T307" s="36">
        <f t="shared" si="78"/>
        <v>0.81249728189629256</v>
      </c>
      <c r="U307" s="36">
        <f t="shared" si="79"/>
        <v>6.3785217894462232E-2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62881576</v>
      </c>
      <c r="E308" s="31">
        <v>62881576</v>
      </c>
      <c r="F308" s="31">
        <v>18884921</v>
      </c>
      <c r="G308" s="36">
        <f t="shared" si="72"/>
        <v>0.30032518587002338</v>
      </c>
      <c r="H308" s="31">
        <v>17571816</v>
      </c>
      <c r="I308" s="36">
        <f t="shared" si="73"/>
        <v>0.27944299614882429</v>
      </c>
      <c r="J308" s="31">
        <v>16213903</v>
      </c>
      <c r="K308" s="36">
        <f t="shared" si="74"/>
        <v>0.25784822886754621</v>
      </c>
      <c r="L308" s="31">
        <v>0</v>
      </c>
      <c r="M308" s="36">
        <f t="shared" si="75"/>
        <v>0</v>
      </c>
      <c r="N308" s="31">
        <f t="shared" si="76"/>
        <v>52670640</v>
      </c>
      <c r="O308" s="36">
        <f t="shared" si="77"/>
        <v>0.83761641088639383</v>
      </c>
      <c r="P308" s="31">
        <v>14455409</v>
      </c>
      <c r="Q308" s="31">
        <v>56594513</v>
      </c>
      <c r="R308" s="31">
        <v>56594513</v>
      </c>
      <c r="S308" s="31">
        <v>47437414</v>
      </c>
      <c r="T308" s="36">
        <f t="shared" si="78"/>
        <v>0.83819811295133861</v>
      </c>
      <c r="U308" s="36">
        <f t="shared" si="79"/>
        <v>0.12164955000581434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14126448</v>
      </c>
      <c r="E309" s="31">
        <v>14126448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9600000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321962343</v>
      </c>
      <c r="E310" s="32">
        <f>SUM(E304:E309)</f>
        <v>340200053</v>
      </c>
      <c r="F310" s="32">
        <f>SUM(F304:F309)</f>
        <v>89195272</v>
      </c>
      <c r="G310" s="37">
        <f t="shared" si="72"/>
        <v>0.27703634893724199</v>
      </c>
      <c r="H310" s="32">
        <f>SUM(H304:H309)</f>
        <v>81906620</v>
      </c>
      <c r="I310" s="37">
        <f t="shared" si="73"/>
        <v>0.25439813624415075</v>
      </c>
      <c r="J310" s="32">
        <f>SUM(J304:J309)</f>
        <v>78817981</v>
      </c>
      <c r="K310" s="37">
        <f t="shared" si="74"/>
        <v>0.23168127196029567</v>
      </c>
      <c r="L310" s="32">
        <f>SUM(L304:L309)</f>
        <v>0</v>
      </c>
      <c r="M310" s="37">
        <f t="shared" si="75"/>
        <v>0</v>
      </c>
      <c r="N310" s="32">
        <f t="shared" si="76"/>
        <v>249919873</v>
      </c>
      <c r="O310" s="37">
        <f t="shared" si="77"/>
        <v>0.73462620242448928</v>
      </c>
      <c r="P310" s="32">
        <f>SUM(P304:P309)</f>
        <v>69741157</v>
      </c>
      <c r="Q310" s="32">
        <f>SUM(Q304:Q309)</f>
        <v>266180496</v>
      </c>
      <c r="R310" s="32">
        <f>SUM(R304:R309)</f>
        <v>298586943</v>
      </c>
      <c r="S310" s="32">
        <f>SUM(S304:S309)</f>
        <v>221107825</v>
      </c>
      <c r="T310" s="37">
        <f t="shared" si="78"/>
        <v>0.74051404518381769</v>
      </c>
      <c r="U310" s="37">
        <f t="shared" si="79"/>
        <v>0.13015017803619178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41153701</v>
      </c>
      <c r="E311" s="31">
        <v>41187223</v>
      </c>
      <c r="F311" s="31">
        <v>10347860</v>
      </c>
      <c r="G311" s="36">
        <f t="shared" si="72"/>
        <v>0.2514442139723958</v>
      </c>
      <c r="H311" s="31">
        <v>10325787</v>
      </c>
      <c r="I311" s="36">
        <f t="shared" si="73"/>
        <v>0.25090785880958799</v>
      </c>
      <c r="J311" s="31">
        <v>10480624</v>
      </c>
      <c r="K311" s="36">
        <f t="shared" si="74"/>
        <v>0.25446299207887846</v>
      </c>
      <c r="L311" s="31">
        <v>0</v>
      </c>
      <c r="M311" s="36">
        <f t="shared" si="75"/>
        <v>0</v>
      </c>
      <c r="N311" s="31">
        <f t="shared" si="76"/>
        <v>31154271</v>
      </c>
      <c r="O311" s="36">
        <f t="shared" si="77"/>
        <v>0.75640620393368108</v>
      </c>
      <c r="P311" s="31">
        <v>10826435</v>
      </c>
      <c r="Q311" s="31">
        <v>39479630</v>
      </c>
      <c r="R311" s="31">
        <v>39479630</v>
      </c>
      <c r="S311" s="31">
        <v>32462673</v>
      </c>
      <c r="T311" s="36">
        <f t="shared" si="78"/>
        <v>0.82226386113547667</v>
      </c>
      <c r="U311" s="36">
        <f t="shared" si="79"/>
        <v>-3.194135465644965E-2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249712078</v>
      </c>
      <c r="E312" s="31">
        <v>251585604</v>
      </c>
      <c r="F312" s="31">
        <v>48039378</v>
      </c>
      <c r="G312" s="36">
        <f t="shared" si="72"/>
        <v>0.19237907266944454</v>
      </c>
      <c r="H312" s="31">
        <v>95666647</v>
      </c>
      <c r="I312" s="36">
        <f t="shared" si="73"/>
        <v>0.38310780866594685</v>
      </c>
      <c r="J312" s="31">
        <v>60227325</v>
      </c>
      <c r="K312" s="36">
        <f t="shared" si="74"/>
        <v>0.23939098280043083</v>
      </c>
      <c r="L312" s="31">
        <v>0</v>
      </c>
      <c r="M312" s="36">
        <f t="shared" si="75"/>
        <v>0</v>
      </c>
      <c r="N312" s="31">
        <f t="shared" si="76"/>
        <v>203933350</v>
      </c>
      <c r="O312" s="36">
        <f t="shared" si="77"/>
        <v>0.81059228651254622</v>
      </c>
      <c r="P312" s="31">
        <v>78626572</v>
      </c>
      <c r="Q312" s="31">
        <v>223026260</v>
      </c>
      <c r="R312" s="31">
        <v>230576349</v>
      </c>
      <c r="S312" s="31">
        <v>192283779</v>
      </c>
      <c r="T312" s="36">
        <f t="shared" si="78"/>
        <v>0.8339267224670992</v>
      </c>
      <c r="U312" s="36">
        <f t="shared" si="79"/>
        <v>-0.23400800177324277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143514265</v>
      </c>
      <c r="E313" s="31">
        <v>138514265</v>
      </c>
      <c r="F313" s="31">
        <v>43531803</v>
      </c>
      <c r="G313" s="36">
        <f t="shared" si="72"/>
        <v>0.30332735913046693</v>
      </c>
      <c r="H313" s="31">
        <v>32170168</v>
      </c>
      <c r="I313" s="36">
        <f t="shared" si="73"/>
        <v>0.22416007217122283</v>
      </c>
      <c r="J313" s="31">
        <v>30535282</v>
      </c>
      <c r="K313" s="36">
        <f t="shared" si="74"/>
        <v>0.22044864476593801</v>
      </c>
      <c r="L313" s="31">
        <v>0</v>
      </c>
      <c r="M313" s="36">
        <f t="shared" si="75"/>
        <v>0</v>
      </c>
      <c r="N313" s="31">
        <f t="shared" si="76"/>
        <v>106237253</v>
      </c>
      <c r="O313" s="36">
        <f t="shared" si="77"/>
        <v>0.76697698247902479</v>
      </c>
      <c r="P313" s="31">
        <v>33047406</v>
      </c>
      <c r="Q313" s="31">
        <v>151335681</v>
      </c>
      <c r="R313" s="31">
        <v>134129802</v>
      </c>
      <c r="S313" s="31">
        <v>116535216</v>
      </c>
      <c r="T313" s="36">
        <f t="shared" si="78"/>
        <v>0.86882418569439179</v>
      </c>
      <c r="U313" s="36">
        <f t="shared" si="79"/>
        <v>-7.6015769588693272E-2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79133000</v>
      </c>
      <c r="E314" s="31">
        <v>85489100</v>
      </c>
      <c r="F314" s="31">
        <v>42820501</v>
      </c>
      <c r="G314" s="36">
        <f t="shared" si="72"/>
        <v>0.54112065762703299</v>
      </c>
      <c r="H314" s="31">
        <v>14427368</v>
      </c>
      <c r="I314" s="36">
        <f t="shared" si="73"/>
        <v>0.18231797101082986</v>
      </c>
      <c r="J314" s="31">
        <v>14927620</v>
      </c>
      <c r="K314" s="36">
        <f t="shared" si="74"/>
        <v>0.17461430755499824</v>
      </c>
      <c r="L314" s="31">
        <v>0</v>
      </c>
      <c r="M314" s="36">
        <f t="shared" si="75"/>
        <v>0</v>
      </c>
      <c r="N314" s="31">
        <f t="shared" si="76"/>
        <v>72175489</v>
      </c>
      <c r="O314" s="36">
        <f t="shared" si="77"/>
        <v>0.84426539757700103</v>
      </c>
      <c r="P314" s="31">
        <v>13320467</v>
      </c>
      <c r="Q314" s="31">
        <v>74041750</v>
      </c>
      <c r="R314" s="31">
        <v>73758750</v>
      </c>
      <c r="S314" s="31">
        <v>64479444</v>
      </c>
      <c r="T314" s="36">
        <f t="shared" si="78"/>
        <v>0.87419382785093291</v>
      </c>
      <c r="U314" s="36">
        <f t="shared" si="79"/>
        <v>0.12065290203414047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41852949</v>
      </c>
      <c r="E315" s="31">
        <v>51944420</v>
      </c>
      <c r="F315" s="31">
        <v>14909410</v>
      </c>
      <c r="G315" s="36">
        <f t="shared" si="72"/>
        <v>0.35623320115387808</v>
      </c>
      <c r="H315" s="31">
        <v>13807968</v>
      </c>
      <c r="I315" s="36">
        <f t="shared" si="73"/>
        <v>0.32991625034594335</v>
      </c>
      <c r="J315" s="31">
        <v>12429708</v>
      </c>
      <c r="K315" s="36">
        <f t="shared" si="74"/>
        <v>0.23928860886308867</v>
      </c>
      <c r="L315" s="31">
        <v>0</v>
      </c>
      <c r="M315" s="36">
        <f t="shared" si="75"/>
        <v>0</v>
      </c>
      <c r="N315" s="31">
        <f t="shared" si="76"/>
        <v>41147086</v>
      </c>
      <c r="O315" s="36">
        <f t="shared" si="77"/>
        <v>0.79213678774351504</v>
      </c>
      <c r="P315" s="31">
        <v>11506995</v>
      </c>
      <c r="Q315" s="31">
        <v>48972831</v>
      </c>
      <c r="R315" s="31">
        <v>45945651</v>
      </c>
      <c r="S315" s="31">
        <v>36531659</v>
      </c>
      <c r="T315" s="36">
        <f t="shared" si="78"/>
        <v>0.79510591764169369</v>
      </c>
      <c r="U315" s="36">
        <f t="shared" si="79"/>
        <v>8.0187138344980591E-2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555365993</v>
      </c>
      <c r="E317" s="32">
        <f>SUM(E311:E316)</f>
        <v>568720612</v>
      </c>
      <c r="F317" s="32">
        <f>SUM(F311:F316)</f>
        <v>159648952</v>
      </c>
      <c r="G317" s="37">
        <f t="shared" si="72"/>
        <v>0.28746620068974948</v>
      </c>
      <c r="H317" s="32">
        <f>SUM(H311:H316)</f>
        <v>166397938</v>
      </c>
      <c r="I317" s="37">
        <f t="shared" si="73"/>
        <v>0.29961852201490485</v>
      </c>
      <c r="J317" s="32">
        <f>SUM(J311:J316)</f>
        <v>128600559</v>
      </c>
      <c r="K317" s="37">
        <f t="shared" si="74"/>
        <v>0.22612255699288775</v>
      </c>
      <c r="L317" s="32">
        <f>SUM(L311:L316)</f>
        <v>0</v>
      </c>
      <c r="M317" s="37">
        <f t="shared" si="75"/>
        <v>0</v>
      </c>
      <c r="N317" s="32">
        <f t="shared" si="76"/>
        <v>454647449</v>
      </c>
      <c r="O317" s="37">
        <f t="shared" si="77"/>
        <v>0.79942143718188285</v>
      </c>
      <c r="P317" s="32">
        <f>SUM(P311:P316)</f>
        <v>147327875</v>
      </c>
      <c r="Q317" s="32">
        <f>SUM(Q311:Q316)</f>
        <v>536856152</v>
      </c>
      <c r="R317" s="32">
        <f>SUM(R311:R316)</f>
        <v>523890182</v>
      </c>
      <c r="S317" s="32">
        <f>SUM(S311:S316)</f>
        <v>442292771</v>
      </c>
      <c r="T317" s="37">
        <f t="shared" si="78"/>
        <v>0.84424710787956703</v>
      </c>
      <c r="U317" s="37">
        <f t="shared" si="79"/>
        <v>-0.12711318886531142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46119351</v>
      </c>
      <c r="E318" s="31">
        <v>71129001</v>
      </c>
      <c r="F318" s="31">
        <v>14126554</v>
      </c>
      <c r="G318" s="36">
        <f t="shared" si="72"/>
        <v>0.3063042669442595</v>
      </c>
      <c r="H318" s="31">
        <v>13753907</v>
      </c>
      <c r="I318" s="36">
        <f t="shared" si="73"/>
        <v>0.29822420961647966</v>
      </c>
      <c r="J318" s="31">
        <v>13307822</v>
      </c>
      <c r="K318" s="36">
        <f t="shared" si="74"/>
        <v>0.18709417836474324</v>
      </c>
      <c r="L318" s="31">
        <v>0</v>
      </c>
      <c r="M318" s="36">
        <f t="shared" si="75"/>
        <v>0</v>
      </c>
      <c r="N318" s="31">
        <f t="shared" si="76"/>
        <v>41188283</v>
      </c>
      <c r="O318" s="36">
        <f t="shared" si="77"/>
        <v>0.5790645506183898</v>
      </c>
      <c r="P318" s="31">
        <v>10799077</v>
      </c>
      <c r="Q318" s="31">
        <v>59279661</v>
      </c>
      <c r="R318" s="31">
        <v>60771781</v>
      </c>
      <c r="S318" s="31">
        <v>50320493</v>
      </c>
      <c r="T318" s="36">
        <f t="shared" si="78"/>
        <v>0.82802399686130645</v>
      </c>
      <c r="U318" s="36">
        <f t="shared" si="79"/>
        <v>0.23231105769502336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123641100</v>
      </c>
      <c r="E319" s="31">
        <v>126572799</v>
      </c>
      <c r="F319" s="31">
        <v>33788408</v>
      </c>
      <c r="G319" s="36">
        <f t="shared" si="72"/>
        <v>0.2732781251541761</v>
      </c>
      <c r="H319" s="31">
        <v>31832748</v>
      </c>
      <c r="I319" s="36">
        <f t="shared" si="73"/>
        <v>0.2574608928584427</v>
      </c>
      <c r="J319" s="31">
        <v>33463112</v>
      </c>
      <c r="K319" s="36">
        <f t="shared" si="74"/>
        <v>0.26437838354194887</v>
      </c>
      <c r="L319" s="31">
        <v>0</v>
      </c>
      <c r="M319" s="36">
        <f t="shared" si="75"/>
        <v>0</v>
      </c>
      <c r="N319" s="31">
        <f t="shared" si="76"/>
        <v>99084268</v>
      </c>
      <c r="O319" s="36">
        <f t="shared" si="77"/>
        <v>0.78282434127098666</v>
      </c>
      <c r="P319" s="31">
        <v>23622470</v>
      </c>
      <c r="Q319" s="31">
        <v>104634185</v>
      </c>
      <c r="R319" s="31">
        <v>111309929</v>
      </c>
      <c r="S319" s="31">
        <v>87395327</v>
      </c>
      <c r="T319" s="36">
        <f t="shared" si="78"/>
        <v>0.78515302080553839</v>
      </c>
      <c r="U319" s="36">
        <f t="shared" si="79"/>
        <v>0.4165797226115644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28035320</v>
      </c>
      <c r="E320" s="31">
        <v>30535320</v>
      </c>
      <c r="F320" s="31">
        <v>8251221</v>
      </c>
      <c r="G320" s="36">
        <f t="shared" si="72"/>
        <v>0.29431520667500854</v>
      </c>
      <c r="H320" s="31">
        <v>7834497</v>
      </c>
      <c r="I320" s="36">
        <f t="shared" si="73"/>
        <v>0.27945095686441246</v>
      </c>
      <c r="J320" s="31">
        <v>8223600</v>
      </c>
      <c r="K320" s="36">
        <f t="shared" si="74"/>
        <v>0.26931435465552678</v>
      </c>
      <c r="L320" s="31">
        <v>0</v>
      </c>
      <c r="M320" s="36">
        <f t="shared" si="75"/>
        <v>0</v>
      </c>
      <c r="N320" s="31">
        <f t="shared" si="76"/>
        <v>24309318</v>
      </c>
      <c r="O320" s="36">
        <f t="shared" si="77"/>
        <v>0.79610490409139323</v>
      </c>
      <c r="P320" s="31">
        <v>6756646</v>
      </c>
      <c r="Q320" s="31">
        <v>26033840</v>
      </c>
      <c r="R320" s="31">
        <v>26184740</v>
      </c>
      <c r="S320" s="31">
        <v>21071197</v>
      </c>
      <c r="T320" s="36">
        <f t="shared" si="78"/>
        <v>0.80471285947464055</v>
      </c>
      <c r="U320" s="36">
        <f t="shared" si="79"/>
        <v>0.21711275091221305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23493488</v>
      </c>
      <c r="E321" s="31">
        <v>23916493</v>
      </c>
      <c r="F321" s="31">
        <v>5465110</v>
      </c>
      <c r="G321" s="36">
        <f t="shared" si="72"/>
        <v>0.23262233347385455</v>
      </c>
      <c r="H321" s="31">
        <v>6375562</v>
      </c>
      <c r="I321" s="36">
        <f t="shared" si="73"/>
        <v>0.27137571057988497</v>
      </c>
      <c r="J321" s="31">
        <v>6091448</v>
      </c>
      <c r="K321" s="36">
        <f t="shared" si="74"/>
        <v>0.25469653932957476</v>
      </c>
      <c r="L321" s="31">
        <v>0</v>
      </c>
      <c r="M321" s="36">
        <f t="shared" si="75"/>
        <v>0</v>
      </c>
      <c r="N321" s="31">
        <f t="shared" si="76"/>
        <v>17932120</v>
      </c>
      <c r="O321" s="36">
        <f t="shared" si="77"/>
        <v>0.74978049666395485</v>
      </c>
      <c r="P321" s="31">
        <v>5537662</v>
      </c>
      <c r="Q321" s="31">
        <v>20225396</v>
      </c>
      <c r="R321" s="31">
        <v>20239627</v>
      </c>
      <c r="S321" s="31">
        <v>15463108</v>
      </c>
      <c r="T321" s="36">
        <f t="shared" si="78"/>
        <v>0.76400162908140545</v>
      </c>
      <c r="U321" s="36">
        <f t="shared" si="79"/>
        <v>0.10000357551616545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14950000</v>
      </c>
      <c r="E322" s="31">
        <v>17408938</v>
      </c>
      <c r="F322" s="31">
        <v>3167527</v>
      </c>
      <c r="G322" s="36">
        <f t="shared" si="72"/>
        <v>0.21187471571906355</v>
      </c>
      <c r="H322" s="31">
        <v>5215757</v>
      </c>
      <c r="I322" s="36">
        <f t="shared" si="73"/>
        <v>0.34888006688963213</v>
      </c>
      <c r="J322" s="31">
        <v>5057126</v>
      </c>
      <c r="K322" s="36">
        <f t="shared" si="74"/>
        <v>0.29049020681215593</v>
      </c>
      <c r="L322" s="31">
        <v>0</v>
      </c>
      <c r="M322" s="36">
        <f t="shared" si="75"/>
        <v>0</v>
      </c>
      <c r="N322" s="31">
        <f t="shared" si="76"/>
        <v>13440410</v>
      </c>
      <c r="O322" s="36">
        <f t="shared" si="77"/>
        <v>0.77204077583595276</v>
      </c>
      <c r="P322" s="31">
        <v>3822431</v>
      </c>
      <c r="Q322" s="31">
        <v>14300000</v>
      </c>
      <c r="R322" s="31">
        <v>14804000</v>
      </c>
      <c r="S322" s="31">
        <v>11390351</v>
      </c>
      <c r="T322" s="36">
        <f t="shared" si="78"/>
        <v>0.76941036206430691</v>
      </c>
      <c r="U322" s="36">
        <f t="shared" si="79"/>
        <v>0.32301302495715434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236239259</v>
      </c>
      <c r="E323" s="32">
        <f>SUM(E318:E322)</f>
        <v>269562551</v>
      </c>
      <c r="F323" s="32">
        <f>SUM(F318:F322)</f>
        <v>64798820</v>
      </c>
      <c r="G323" s="37">
        <f t="shared" si="72"/>
        <v>0.27429319019325232</v>
      </c>
      <c r="H323" s="32">
        <f>SUM(H318:H322)</f>
        <v>65012471</v>
      </c>
      <c r="I323" s="37">
        <f t="shared" si="73"/>
        <v>0.27519757416780588</v>
      </c>
      <c r="J323" s="32">
        <f>SUM(J318:J322)</f>
        <v>66143108</v>
      </c>
      <c r="K323" s="37">
        <f t="shared" si="74"/>
        <v>0.24537202127902402</v>
      </c>
      <c r="L323" s="32">
        <f>SUM(L318:L322)</f>
        <v>0</v>
      </c>
      <c r="M323" s="37">
        <f t="shared" si="75"/>
        <v>0</v>
      </c>
      <c r="N323" s="32">
        <f t="shared" si="76"/>
        <v>195954399</v>
      </c>
      <c r="O323" s="37">
        <f t="shared" si="77"/>
        <v>0.72693479963394469</v>
      </c>
      <c r="P323" s="32">
        <f>SUM(P318:P322)</f>
        <v>50538286</v>
      </c>
      <c r="Q323" s="32">
        <f>SUM(Q318:Q322)</f>
        <v>224473082</v>
      </c>
      <c r="R323" s="32">
        <f>SUM(R318:R322)</f>
        <v>233310077</v>
      </c>
      <c r="S323" s="32">
        <f>SUM(S318:S322)</f>
        <v>185640476</v>
      </c>
      <c r="T323" s="37">
        <f t="shared" si="78"/>
        <v>0.79568134555971193</v>
      </c>
      <c r="U323" s="37">
        <f t="shared" si="79"/>
        <v>0.30877228404619816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16752570</v>
      </c>
      <c r="E324" s="31">
        <v>16752570</v>
      </c>
      <c r="F324" s="31">
        <v>2382104</v>
      </c>
      <c r="G324" s="36">
        <f t="shared" si="72"/>
        <v>0.14219334705063164</v>
      </c>
      <c r="H324" s="31">
        <v>3175130</v>
      </c>
      <c r="I324" s="36">
        <f t="shared" si="73"/>
        <v>0.18953091973350955</v>
      </c>
      <c r="J324" s="31">
        <v>3170823</v>
      </c>
      <c r="K324" s="36">
        <f t="shared" si="74"/>
        <v>0.1892738248519481</v>
      </c>
      <c r="L324" s="31">
        <v>0</v>
      </c>
      <c r="M324" s="36">
        <f t="shared" si="75"/>
        <v>0</v>
      </c>
      <c r="N324" s="31">
        <f t="shared" si="76"/>
        <v>8728057</v>
      </c>
      <c r="O324" s="36">
        <f t="shared" si="77"/>
        <v>0.52099809163608923</v>
      </c>
      <c r="P324" s="31">
        <v>2763633</v>
      </c>
      <c r="Q324" s="31">
        <v>15768670</v>
      </c>
      <c r="R324" s="31">
        <v>15768670</v>
      </c>
      <c r="S324" s="31">
        <v>8752318</v>
      </c>
      <c r="T324" s="36">
        <f t="shared" si="78"/>
        <v>0.55504478183638828</v>
      </c>
      <c r="U324" s="36">
        <f t="shared" si="79"/>
        <v>0.14733866616877123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48644353</v>
      </c>
      <c r="E325" s="31">
        <v>48644353</v>
      </c>
      <c r="F325" s="31">
        <v>9840332</v>
      </c>
      <c r="G325" s="36">
        <f t="shared" si="72"/>
        <v>0.20229135332522563</v>
      </c>
      <c r="H325" s="31">
        <v>22388393</v>
      </c>
      <c r="I325" s="36">
        <f t="shared" si="73"/>
        <v>0.46024649562098197</v>
      </c>
      <c r="J325" s="31">
        <v>9588408</v>
      </c>
      <c r="K325" s="36">
        <f t="shared" si="74"/>
        <v>0.19711245825389023</v>
      </c>
      <c r="L325" s="31">
        <v>0</v>
      </c>
      <c r="M325" s="36">
        <f t="shared" si="75"/>
        <v>0</v>
      </c>
      <c r="N325" s="31">
        <f t="shared" si="76"/>
        <v>41817133</v>
      </c>
      <c r="O325" s="36">
        <f t="shared" si="77"/>
        <v>0.85965030720009783</v>
      </c>
      <c r="P325" s="31">
        <v>8367561</v>
      </c>
      <c r="Q325" s="31">
        <v>46696922</v>
      </c>
      <c r="R325" s="31">
        <v>46801608</v>
      </c>
      <c r="S325" s="31">
        <v>39811107</v>
      </c>
      <c r="T325" s="36">
        <f t="shared" si="78"/>
        <v>0.85063545252547734</v>
      </c>
      <c r="U325" s="36">
        <f t="shared" si="79"/>
        <v>0.1459023722683348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136291360</v>
      </c>
      <c r="E326" s="31">
        <v>132684259</v>
      </c>
      <c r="F326" s="31">
        <v>53506306</v>
      </c>
      <c r="G326" s="36">
        <f t="shared" si="72"/>
        <v>0.39258765926174632</v>
      </c>
      <c r="H326" s="31">
        <v>25470270</v>
      </c>
      <c r="I326" s="36">
        <f t="shared" si="73"/>
        <v>0.1868810319304173</v>
      </c>
      <c r="J326" s="31">
        <v>25663562</v>
      </c>
      <c r="K326" s="36">
        <f t="shared" si="74"/>
        <v>0.19341828633945191</v>
      </c>
      <c r="L326" s="31">
        <v>0</v>
      </c>
      <c r="M326" s="36">
        <f t="shared" si="75"/>
        <v>0</v>
      </c>
      <c r="N326" s="31">
        <f t="shared" si="76"/>
        <v>104640138</v>
      </c>
      <c r="O326" s="36">
        <f t="shared" si="77"/>
        <v>0.78864018074668529</v>
      </c>
      <c r="P326" s="31">
        <v>23416900</v>
      </c>
      <c r="Q326" s="31">
        <v>123107408</v>
      </c>
      <c r="R326" s="31">
        <v>123965369</v>
      </c>
      <c r="S326" s="31">
        <v>69663112</v>
      </c>
      <c r="T326" s="36">
        <f t="shared" si="78"/>
        <v>0.56195623472874912</v>
      </c>
      <c r="U326" s="36">
        <f t="shared" si="79"/>
        <v>9.5941905205215061E-2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225695676</v>
      </c>
      <c r="E327" s="31">
        <v>225695676</v>
      </c>
      <c r="F327" s="31">
        <v>70854433</v>
      </c>
      <c r="G327" s="36">
        <f t="shared" si="72"/>
        <v>0.31393792852283087</v>
      </c>
      <c r="H327" s="31">
        <v>67185904</v>
      </c>
      <c r="I327" s="36">
        <f t="shared" si="73"/>
        <v>0.29768361180300151</v>
      </c>
      <c r="J327" s="31">
        <v>46679605</v>
      </c>
      <c r="K327" s="36">
        <f t="shared" si="74"/>
        <v>0.20682542894618858</v>
      </c>
      <c r="L327" s="31">
        <v>0</v>
      </c>
      <c r="M327" s="36">
        <f t="shared" si="75"/>
        <v>0</v>
      </c>
      <c r="N327" s="31">
        <f t="shared" si="76"/>
        <v>184719942</v>
      </c>
      <c r="O327" s="36">
        <f t="shared" si="77"/>
        <v>0.81844696927202099</v>
      </c>
      <c r="P327" s="31">
        <v>56497479</v>
      </c>
      <c r="Q327" s="31">
        <v>210990240</v>
      </c>
      <c r="R327" s="31">
        <v>212659790</v>
      </c>
      <c r="S327" s="31">
        <v>163778149</v>
      </c>
      <c r="T327" s="36">
        <f t="shared" si="78"/>
        <v>0.77014159094203938</v>
      </c>
      <c r="U327" s="36">
        <f t="shared" si="79"/>
        <v>-0.17377543518357697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47060500</v>
      </c>
      <c r="E328" s="31">
        <v>52567500</v>
      </c>
      <c r="F328" s="31">
        <v>40763661</v>
      </c>
      <c r="G328" s="36">
        <f t="shared" si="72"/>
        <v>0.86619693798408437</v>
      </c>
      <c r="H328" s="31">
        <v>612494</v>
      </c>
      <c r="I328" s="36">
        <f t="shared" si="73"/>
        <v>1.301503383941947E-2</v>
      </c>
      <c r="J328" s="31">
        <v>356800</v>
      </c>
      <c r="K328" s="36">
        <f t="shared" si="74"/>
        <v>6.787463737099919E-3</v>
      </c>
      <c r="L328" s="31">
        <v>0</v>
      </c>
      <c r="M328" s="36">
        <f t="shared" si="75"/>
        <v>0</v>
      </c>
      <c r="N328" s="31">
        <f t="shared" si="76"/>
        <v>41732955</v>
      </c>
      <c r="O328" s="36">
        <f t="shared" si="77"/>
        <v>0.79389270937366241</v>
      </c>
      <c r="P328" s="31">
        <v>1428984</v>
      </c>
      <c r="Q328" s="31">
        <v>44845100</v>
      </c>
      <c r="R328" s="31">
        <v>45795000</v>
      </c>
      <c r="S328" s="31">
        <v>42372560</v>
      </c>
      <c r="T328" s="36">
        <f t="shared" si="78"/>
        <v>0.92526607708265096</v>
      </c>
      <c r="U328" s="36">
        <f t="shared" si="79"/>
        <v>-0.75031210986267172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78961090</v>
      </c>
      <c r="E329" s="31">
        <v>74797052</v>
      </c>
      <c r="F329" s="31">
        <v>22829634</v>
      </c>
      <c r="G329" s="36">
        <f t="shared" si="72"/>
        <v>0.2891251121280114</v>
      </c>
      <c r="H329" s="31">
        <v>12930447</v>
      </c>
      <c r="I329" s="36">
        <f t="shared" si="73"/>
        <v>0.16375719990694151</v>
      </c>
      <c r="J329" s="31">
        <v>23541388</v>
      </c>
      <c r="K329" s="36">
        <f t="shared" si="74"/>
        <v>0.31473684283706799</v>
      </c>
      <c r="L329" s="31">
        <v>0</v>
      </c>
      <c r="M329" s="36">
        <f t="shared" si="75"/>
        <v>0</v>
      </c>
      <c r="N329" s="31">
        <f t="shared" si="76"/>
        <v>59301469</v>
      </c>
      <c r="O329" s="36">
        <f t="shared" si="77"/>
        <v>0.79283163459436878</v>
      </c>
      <c r="P329" s="31">
        <v>12172463</v>
      </c>
      <c r="Q329" s="31">
        <v>83241975</v>
      </c>
      <c r="R329" s="31">
        <v>70662098</v>
      </c>
      <c r="S329" s="31">
        <v>44451762</v>
      </c>
      <c r="T329" s="36">
        <f t="shared" si="78"/>
        <v>0.62907503821921618</v>
      </c>
      <c r="U329" s="36">
        <f t="shared" si="79"/>
        <v>0.93398723002895956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57084750</v>
      </c>
      <c r="E330" s="31">
        <v>66206339</v>
      </c>
      <c r="F330" s="31">
        <v>25761950</v>
      </c>
      <c r="G330" s="36">
        <f t="shared" si="72"/>
        <v>0.45129303360354561</v>
      </c>
      <c r="H330" s="31">
        <v>14712633</v>
      </c>
      <c r="I330" s="36">
        <f t="shared" si="73"/>
        <v>0.25773315990698042</v>
      </c>
      <c r="J330" s="31">
        <v>13088808</v>
      </c>
      <c r="K330" s="36">
        <f t="shared" si="74"/>
        <v>0.19769720237815899</v>
      </c>
      <c r="L330" s="31">
        <v>0</v>
      </c>
      <c r="M330" s="36">
        <f t="shared" si="75"/>
        <v>0</v>
      </c>
      <c r="N330" s="31">
        <f t="shared" si="76"/>
        <v>53563391</v>
      </c>
      <c r="O330" s="36">
        <f t="shared" si="77"/>
        <v>0.80903719808461239</v>
      </c>
      <c r="P330" s="31">
        <v>11487927</v>
      </c>
      <c r="Q330" s="31">
        <v>51000552</v>
      </c>
      <c r="R330" s="31">
        <v>52402013</v>
      </c>
      <c r="S330" s="31">
        <v>47015662</v>
      </c>
      <c r="T330" s="36">
        <f t="shared" si="78"/>
        <v>0.89721099073045152</v>
      </c>
      <c r="U330" s="36">
        <f t="shared" si="79"/>
        <v>0.13935334025016011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23816578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40332459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610490299</v>
      </c>
      <c r="E332" s="32">
        <f>SUM(E324:E331)</f>
        <v>641164327</v>
      </c>
      <c r="F332" s="32">
        <f>SUM(F324:F331)</f>
        <v>225938420</v>
      </c>
      <c r="G332" s="37">
        <f t="shared" si="72"/>
        <v>0.37009338292531985</v>
      </c>
      <c r="H332" s="32">
        <f>SUM(H324:H331)</f>
        <v>146475271</v>
      </c>
      <c r="I332" s="37">
        <f t="shared" si="73"/>
        <v>0.23993054638203187</v>
      </c>
      <c r="J332" s="32">
        <f>SUM(J324:J331)</f>
        <v>122089394</v>
      </c>
      <c r="K332" s="37">
        <f t="shared" si="74"/>
        <v>0.19041825762711218</v>
      </c>
      <c r="L332" s="32">
        <f>SUM(L324:L331)</f>
        <v>0</v>
      </c>
      <c r="M332" s="37">
        <f t="shared" si="75"/>
        <v>0</v>
      </c>
      <c r="N332" s="32">
        <f t="shared" si="76"/>
        <v>494503085</v>
      </c>
      <c r="O332" s="37">
        <f t="shared" si="77"/>
        <v>0.77125795084978266</v>
      </c>
      <c r="P332" s="32">
        <f>SUM(P324:P331)</f>
        <v>116134947</v>
      </c>
      <c r="Q332" s="32">
        <f>SUM(Q324:Q331)</f>
        <v>615983326</v>
      </c>
      <c r="R332" s="32">
        <f>SUM(R324:R331)</f>
        <v>568054548</v>
      </c>
      <c r="S332" s="32">
        <f>SUM(S324:S331)</f>
        <v>415844670</v>
      </c>
      <c r="T332" s="37">
        <f t="shared" si="78"/>
        <v>0.73205059525375016</v>
      </c>
      <c r="U332" s="37">
        <f t="shared" si="79"/>
        <v>5.1271793321608916E-2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4447127</v>
      </c>
      <c r="E333" s="31">
        <v>5366860</v>
      </c>
      <c r="F333" s="31">
        <v>948622</v>
      </c>
      <c r="G333" s="36">
        <f t="shared" si="72"/>
        <v>0.21331120069204229</v>
      </c>
      <c r="H333" s="31">
        <v>1085266</v>
      </c>
      <c r="I333" s="36">
        <f t="shared" si="73"/>
        <v>0.24403755503272112</v>
      </c>
      <c r="J333" s="31">
        <v>966124</v>
      </c>
      <c r="K333" s="36">
        <f t="shared" si="74"/>
        <v>0.18001662051926079</v>
      </c>
      <c r="L333" s="31">
        <v>0</v>
      </c>
      <c r="M333" s="36">
        <f t="shared" si="75"/>
        <v>0</v>
      </c>
      <c r="N333" s="31">
        <f t="shared" si="76"/>
        <v>3000012</v>
      </c>
      <c r="O333" s="36">
        <f t="shared" si="77"/>
        <v>0.55898830973791003</v>
      </c>
      <c r="P333" s="31">
        <v>747045</v>
      </c>
      <c r="Q333" s="31">
        <v>3651852</v>
      </c>
      <c r="R333" s="31">
        <v>4245960</v>
      </c>
      <c r="S333" s="31">
        <v>2232697</v>
      </c>
      <c r="T333" s="36">
        <f t="shared" si="78"/>
        <v>0.5258403282178824</v>
      </c>
      <c r="U333" s="36">
        <f t="shared" si="79"/>
        <v>0.29326078080972362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4150988</v>
      </c>
      <c r="E334" s="31">
        <v>3967526</v>
      </c>
      <c r="F334" s="31">
        <v>975718</v>
      </c>
      <c r="G334" s="36">
        <f t="shared" si="72"/>
        <v>0.23505681057136277</v>
      </c>
      <c r="H334" s="31">
        <v>998679</v>
      </c>
      <c r="I334" s="36">
        <f t="shared" si="73"/>
        <v>0.24058826476973674</v>
      </c>
      <c r="J334" s="31">
        <v>1003503</v>
      </c>
      <c r="K334" s="36">
        <f t="shared" si="74"/>
        <v>0.25292915534769023</v>
      </c>
      <c r="L334" s="31">
        <v>0</v>
      </c>
      <c r="M334" s="36">
        <f t="shared" si="75"/>
        <v>0</v>
      </c>
      <c r="N334" s="31">
        <f t="shared" si="76"/>
        <v>2977900</v>
      </c>
      <c r="O334" s="36">
        <f t="shared" si="77"/>
        <v>0.75056849028840644</v>
      </c>
      <c r="P334" s="31">
        <v>789037</v>
      </c>
      <c r="Q334" s="31">
        <v>3505724</v>
      </c>
      <c r="R334" s="31">
        <v>3284754</v>
      </c>
      <c r="S334" s="31">
        <v>2483791</v>
      </c>
      <c r="T334" s="36">
        <f t="shared" si="78"/>
        <v>0.75615738651966025</v>
      </c>
      <c r="U334" s="36">
        <f t="shared" si="79"/>
        <v>0.27180727899959067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29086578</v>
      </c>
      <c r="E335" s="31">
        <v>25107751</v>
      </c>
      <c r="F335" s="31">
        <v>9013315</v>
      </c>
      <c r="G335" s="36">
        <f t="shared" si="72"/>
        <v>0.30987883827379076</v>
      </c>
      <c r="H335" s="31">
        <v>7746248</v>
      </c>
      <c r="I335" s="36">
        <f t="shared" si="73"/>
        <v>0.26631692459663009</v>
      </c>
      <c r="J335" s="31">
        <v>3859572</v>
      </c>
      <c r="K335" s="36">
        <f t="shared" si="74"/>
        <v>0.15372033918928063</v>
      </c>
      <c r="L335" s="31">
        <v>0</v>
      </c>
      <c r="M335" s="36">
        <f t="shared" si="75"/>
        <v>0</v>
      </c>
      <c r="N335" s="31">
        <f t="shared" si="76"/>
        <v>20619135</v>
      </c>
      <c r="O335" s="36">
        <f t="shared" si="77"/>
        <v>0.82122588359268023</v>
      </c>
      <c r="P335" s="31">
        <v>3005132</v>
      </c>
      <c r="Q335" s="31">
        <v>23471555</v>
      </c>
      <c r="R335" s="31">
        <v>25204001</v>
      </c>
      <c r="S335" s="31">
        <v>16228517</v>
      </c>
      <c r="T335" s="36">
        <f t="shared" si="78"/>
        <v>0.6438865400775059</v>
      </c>
      <c r="U335" s="36">
        <f t="shared" si="79"/>
        <v>0.28432694470658859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37684693</v>
      </c>
      <c r="E337" s="32">
        <f>SUM(E333:E336)</f>
        <v>34442137</v>
      </c>
      <c r="F337" s="32">
        <f>SUM(F333:F336)</f>
        <v>10937655</v>
      </c>
      <c r="G337" s="37">
        <f t="shared" si="72"/>
        <v>0.2902413189355158</v>
      </c>
      <c r="H337" s="32">
        <f>SUM(H333:H336)</f>
        <v>9830193</v>
      </c>
      <c r="I337" s="37">
        <f t="shared" si="73"/>
        <v>0.26085373708630188</v>
      </c>
      <c r="J337" s="32">
        <f>SUM(J333:J336)</f>
        <v>5829199</v>
      </c>
      <c r="K337" s="37">
        <f t="shared" si="74"/>
        <v>0.16924614753143802</v>
      </c>
      <c r="L337" s="32">
        <f>SUM(L333:L336)</f>
        <v>0</v>
      </c>
      <c r="M337" s="37">
        <f t="shared" si="75"/>
        <v>0</v>
      </c>
      <c r="N337" s="32">
        <f t="shared" si="76"/>
        <v>26597047</v>
      </c>
      <c r="O337" s="37">
        <f t="shared" si="77"/>
        <v>0.77222406379720288</v>
      </c>
      <c r="P337" s="32">
        <f>SUM(P333:P336)</f>
        <v>4541214</v>
      </c>
      <c r="Q337" s="32">
        <f>SUM(Q333:Q336)</f>
        <v>30629131</v>
      </c>
      <c r="R337" s="32">
        <f>SUM(R333:R336)</f>
        <v>32734715</v>
      </c>
      <c r="S337" s="32">
        <f>SUM(S333:S336)</f>
        <v>20945005</v>
      </c>
      <c r="T337" s="37">
        <f t="shared" si="78"/>
        <v>0.63984076232220133</v>
      </c>
      <c r="U337" s="37">
        <f t="shared" si="79"/>
        <v>0.28362129597944508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3942530503</v>
      </c>
      <c r="E338" s="32">
        <f>SUM(E302,E304:E309,E311:E316,E318:E322,E324:E331,E333:E336)</f>
        <v>4052446258</v>
      </c>
      <c r="F338" s="32">
        <f>SUM(F302,F304:F309,F311:F316,F318:F322,F324:F331,F333:F336)</f>
        <v>1169060448</v>
      </c>
      <c r="G338" s="37">
        <f t="shared" si="72"/>
        <v>0.29652540344594008</v>
      </c>
      <c r="H338" s="32">
        <f>SUM(H302,H304:H309,H311:H316,H318:H322,H324:H331,H333:H336)</f>
        <v>1058646429</v>
      </c>
      <c r="I338" s="37">
        <f t="shared" si="73"/>
        <v>0.2685195277993262</v>
      </c>
      <c r="J338" s="32">
        <f>SUM(J302,J304:J309,J311:J316,J318:J322,J324:J331,J333:J336)</f>
        <v>927149546</v>
      </c>
      <c r="K338" s="37">
        <f t="shared" si="74"/>
        <v>0.22878762282650855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3154856423</v>
      </c>
      <c r="O338" s="37">
        <f t="shared" si="77"/>
        <v>0.77850666539301949</v>
      </c>
      <c r="P338" s="32">
        <f>SUM(P302,P304:P309,P311:P316,P318:P322,P324:P331,P333:P336)</f>
        <v>896113749</v>
      </c>
      <c r="Q338" s="32">
        <f>SUM(Q302,Q304:Q309,Q311:Q316,Q318:Q322,Q324:Q331,Q333:Q336)</f>
        <v>3715229583</v>
      </c>
      <c r="R338" s="32">
        <f>SUM(R302,R304:R309,R311:R316,R318:R322,R324:R331,R333:R336)</f>
        <v>3710854775</v>
      </c>
      <c r="S338" s="32">
        <f>SUM(S302,S304:S309,S311:S316,S318:S322,S324:S331,S333:S336)</f>
        <v>2905499953</v>
      </c>
      <c r="T338" s="37">
        <f t="shared" si="78"/>
        <v>0.78297323101252325</v>
      </c>
      <c r="U338" s="37">
        <f t="shared" si="79"/>
        <v>3.4633769468032094E-2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23532479911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23985250199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6780827879</v>
      </c>
      <c r="G339" s="39">
        <f t="shared" si="72"/>
        <v>0.28814761149887891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5801914525</v>
      </c>
      <c r="I339" s="39">
        <f t="shared" si="73"/>
        <v>0.24654921822701562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6274903877</v>
      </c>
      <c r="K339" s="39">
        <f t="shared" si="74"/>
        <v>0.26161511032566237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18857646281</v>
      </c>
      <c r="O339" s="39">
        <f t="shared" si="77"/>
        <v>0.78621845194619722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5574690573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21634144984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22450426246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17867257316</v>
      </c>
      <c r="T339" s="39">
        <f t="shared" si="78"/>
        <v>0.79585381231607644</v>
      </c>
      <c r="U339" s="39">
        <f t="shared" si="79"/>
        <v>0.12560577037071008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106474862</v>
      </c>
      <c r="E8" s="31">
        <v>106129862</v>
      </c>
      <c r="F8" s="31">
        <v>10550574</v>
      </c>
      <c r="G8" s="36">
        <f>IF(($D8       =0),0,($F8       /$D8       ))</f>
        <v>9.9089811452397092E-2</v>
      </c>
      <c r="H8" s="31">
        <v>14896569</v>
      </c>
      <c r="I8" s="36">
        <f>IF(($D8       =0),0,($H8       /$D8       ))</f>
        <v>0.13990691060956717</v>
      </c>
      <c r="J8" s="31">
        <v>15078624</v>
      </c>
      <c r="K8" s="36">
        <f>IF(($E8       =0),0,($J8       /$E8       ))</f>
        <v>0.14207710926826608</v>
      </c>
      <c r="L8" s="31">
        <v>0</v>
      </c>
      <c r="M8" s="36">
        <f>IF(($E8       =0),0,($L8       /$E8       ))</f>
        <v>0</v>
      </c>
      <c r="N8" s="31">
        <f>$F8       +$H8       +$J8</f>
        <v>40525767</v>
      </c>
      <c r="O8" s="36">
        <f>IF(($E8       =0),0,($N8       /$E8       ))</f>
        <v>0.3818507462112784</v>
      </c>
      <c r="P8" s="31">
        <v>8613228</v>
      </c>
      <c r="Q8" s="31">
        <v>47280075</v>
      </c>
      <c r="R8" s="31">
        <v>74808555</v>
      </c>
      <c r="S8" s="31">
        <v>47631092</v>
      </c>
      <c r="T8" s="36">
        <f>IF(($R8       =0),0,($S8       /$R8       ))</f>
        <v>0.63670648363679794</v>
      </c>
      <c r="U8" s="36">
        <f>IF(($P8       =0),0,(($J8       /$P8       )-1))</f>
        <v>0.75063565018829181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56460110</v>
      </c>
      <c r="E9" s="31">
        <v>37517480</v>
      </c>
      <c r="F9" s="31">
        <v>9921196</v>
      </c>
      <c r="G9" s="36">
        <f>IF(($D9       =0),0,($F9       /$D9       ))</f>
        <v>0.17572045112912463</v>
      </c>
      <c r="H9" s="31">
        <v>4734940</v>
      </c>
      <c r="I9" s="36">
        <f>IF(($D9       =0),0,($H9       /$D9       ))</f>
        <v>8.3863456872471556E-2</v>
      </c>
      <c r="J9" s="31">
        <v>14610163</v>
      </c>
      <c r="K9" s="36">
        <f>IF(($E9       =0),0,($J9       /$E9       ))</f>
        <v>0.3894228237077757</v>
      </c>
      <c r="L9" s="31">
        <v>0</v>
      </c>
      <c r="M9" s="36">
        <f>IF(($E9       =0),0,($L9       /$E9       ))</f>
        <v>0</v>
      </c>
      <c r="N9" s="31">
        <f>$F9       +$H9       +$J9</f>
        <v>29266299</v>
      </c>
      <c r="O9" s="36">
        <f>IF(($E9       =0),0,($N9       /$E9       ))</f>
        <v>0.78007102289386177</v>
      </c>
      <c r="P9" s="31">
        <v>12102217</v>
      </c>
      <c r="Q9" s="31">
        <v>45140410</v>
      </c>
      <c r="R9" s="31">
        <v>39936240</v>
      </c>
      <c r="S9" s="31">
        <v>31029184</v>
      </c>
      <c r="T9" s="36">
        <f>IF(($R9       =0),0,($S9       /$R9       ))</f>
        <v>0.77696808713088661</v>
      </c>
      <c r="U9" s="36">
        <f>IF(($P9       =0),0,(($J9       /$P9       )-1))</f>
        <v>0.20723029507733992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162934972</v>
      </c>
      <c r="E10" s="32">
        <f>SUM(E8:E9)</f>
        <v>143647342</v>
      </c>
      <c r="F10" s="32">
        <f>SUM(F8:F9)</f>
        <v>20471770</v>
      </c>
      <c r="G10" s="37">
        <f t="shared" ref="G10:G54" si="0">IF(($D10      =0),0,($F10      /$D10      ))</f>
        <v>0.12564380592277022</v>
      </c>
      <c r="H10" s="32">
        <f>SUM(H8:H9)</f>
        <v>19631509</v>
      </c>
      <c r="I10" s="37">
        <f t="shared" ref="I10:I54" si="1">IF(($D10      =0),0,($H10      /$D10      ))</f>
        <v>0.12048677309129191</v>
      </c>
      <c r="J10" s="32">
        <f>SUM(J8:J9)</f>
        <v>29688787</v>
      </c>
      <c r="K10" s="37">
        <f t="shared" ref="K10:K54" si="2">IF(($E10      =0),0,($J10      /$E10      ))</f>
        <v>0.20667828994705659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69792066</v>
      </c>
      <c r="O10" s="37">
        <f t="shared" ref="O10:O54" si="5">IF(($E10      =0),0,($N10      /$E10      ))</f>
        <v>0.48585699553006695</v>
      </c>
      <c r="P10" s="32">
        <f>SUM(P8:P9)</f>
        <v>20715445</v>
      </c>
      <c r="Q10" s="32">
        <f>SUM(Q8:Q9)</f>
        <v>92420485</v>
      </c>
      <c r="R10" s="32">
        <f>SUM(R8:R9)</f>
        <v>114744795</v>
      </c>
      <c r="S10" s="32">
        <f>SUM(S8:S9)</f>
        <v>78660276</v>
      </c>
      <c r="T10" s="37">
        <f t="shared" ref="T10:T54" si="6">IF(($R10      =0),0,($S10      /$R10      ))</f>
        <v>0.6855236963036101</v>
      </c>
      <c r="U10" s="37">
        <f t="shared" ref="U10:U54" si="7">IF(($P10      =0),0,(($J10      /$P10      )-1))</f>
        <v>0.43317157801823702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55353</v>
      </c>
      <c r="E11" s="31">
        <v>55353</v>
      </c>
      <c r="F11" s="31">
        <v>8672</v>
      </c>
      <c r="G11" s="36">
        <f t="shared" si="0"/>
        <v>0.15666720864271133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8672</v>
      </c>
      <c r="O11" s="36">
        <f t="shared" si="5"/>
        <v>0.15666720864271133</v>
      </c>
      <c r="P11" s="31">
        <v>0</v>
      </c>
      <c r="Q11" s="31">
        <v>55353</v>
      </c>
      <c r="R11" s="31">
        <v>55353</v>
      </c>
      <c r="S11" s="31">
        <v>36862</v>
      </c>
      <c r="T11" s="36">
        <f t="shared" si="6"/>
        <v>0.66594403194045493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4323097</v>
      </c>
      <c r="E14" s="31">
        <v>4323097</v>
      </c>
      <c r="F14" s="31">
        <v>790033</v>
      </c>
      <c r="G14" s="36">
        <f t="shared" si="0"/>
        <v>0.18274699827461655</v>
      </c>
      <c r="H14" s="31">
        <v>1312443</v>
      </c>
      <c r="I14" s="36">
        <f t="shared" si="1"/>
        <v>0.30358860788920533</v>
      </c>
      <c r="J14" s="31">
        <v>721888</v>
      </c>
      <c r="K14" s="36">
        <f t="shared" si="2"/>
        <v>0.16698399318821669</v>
      </c>
      <c r="L14" s="31">
        <v>0</v>
      </c>
      <c r="M14" s="36">
        <f t="shared" si="3"/>
        <v>0</v>
      </c>
      <c r="N14" s="31">
        <f t="shared" si="4"/>
        <v>2824364</v>
      </c>
      <c r="O14" s="36">
        <f t="shared" si="5"/>
        <v>0.65331959935203865</v>
      </c>
      <c r="P14" s="31">
        <v>2534170</v>
      </c>
      <c r="Q14" s="31">
        <v>14765343</v>
      </c>
      <c r="R14" s="31">
        <v>14765343</v>
      </c>
      <c r="S14" s="31">
        <v>3474894</v>
      </c>
      <c r="T14" s="36">
        <f t="shared" si="6"/>
        <v>0.23534123115189401</v>
      </c>
      <c r="U14" s="36">
        <f t="shared" si="7"/>
        <v>-0.71513828985427175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105661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105661</v>
      </c>
      <c r="O15" s="36">
        <f t="shared" si="5"/>
        <v>0</v>
      </c>
      <c r="P15" s="31">
        <v>7743</v>
      </c>
      <c r="Q15" s="31">
        <v>25000</v>
      </c>
      <c r="R15" s="31">
        <v>25000</v>
      </c>
      <c r="S15" s="31">
        <v>10556</v>
      </c>
      <c r="T15" s="36">
        <f t="shared" si="6"/>
        <v>0.42224</v>
      </c>
      <c r="U15" s="36">
        <f t="shared" si="7"/>
        <v>12.64600284127599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4378450</v>
      </c>
      <c r="E19" s="32">
        <f>SUM(E11:E18)</f>
        <v>4378450</v>
      </c>
      <c r="F19" s="32">
        <f>SUM(F11:F18)</f>
        <v>798705</v>
      </c>
      <c r="G19" s="37">
        <f t="shared" si="0"/>
        <v>0.18241729379118182</v>
      </c>
      <c r="H19" s="32">
        <f>SUM(H11:H18)</f>
        <v>1312443</v>
      </c>
      <c r="I19" s="37">
        <f t="shared" si="1"/>
        <v>0.29975059667233839</v>
      </c>
      <c r="J19" s="32">
        <f>SUM(J11:J18)</f>
        <v>827549</v>
      </c>
      <c r="K19" s="37">
        <f t="shared" si="2"/>
        <v>0.18900501318959906</v>
      </c>
      <c r="L19" s="32">
        <f>SUM(L11:L18)</f>
        <v>0</v>
      </c>
      <c r="M19" s="37">
        <f t="shared" si="3"/>
        <v>0</v>
      </c>
      <c r="N19" s="32">
        <f t="shared" si="4"/>
        <v>2938697</v>
      </c>
      <c r="O19" s="37">
        <f t="shared" si="5"/>
        <v>0.67117290365311921</v>
      </c>
      <c r="P19" s="32">
        <f>SUM(P11:P18)</f>
        <v>2541913</v>
      </c>
      <c r="Q19" s="32">
        <f>SUM(Q11:Q18)</f>
        <v>14845696</v>
      </c>
      <c r="R19" s="32">
        <f>SUM(R11:R18)</f>
        <v>14845696</v>
      </c>
      <c r="S19" s="32">
        <f>SUM(S11:S18)</f>
        <v>3522312</v>
      </c>
      <c r="T19" s="37">
        <f t="shared" si="6"/>
        <v>0.23726149316273215</v>
      </c>
      <c r="U19" s="37">
        <f t="shared" si="7"/>
        <v>-0.67443850359945445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0</v>
      </c>
      <c r="E27" s="32">
        <f>SUM(E20:E26)</f>
        <v>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2400000</v>
      </c>
      <c r="E30" s="31">
        <v>2400000</v>
      </c>
      <c r="F30" s="31">
        <v>269476</v>
      </c>
      <c r="G30" s="36">
        <f t="shared" si="0"/>
        <v>0.11228166666666667</v>
      </c>
      <c r="H30" s="31">
        <v>373919</v>
      </c>
      <c r="I30" s="36">
        <f t="shared" si="1"/>
        <v>0.15579958333333332</v>
      </c>
      <c r="J30" s="31">
        <v>245098</v>
      </c>
      <c r="K30" s="36">
        <f t="shared" si="2"/>
        <v>0.10212416666666667</v>
      </c>
      <c r="L30" s="31">
        <v>0</v>
      </c>
      <c r="M30" s="36">
        <f t="shared" si="3"/>
        <v>0</v>
      </c>
      <c r="N30" s="31">
        <f t="shared" si="4"/>
        <v>888493</v>
      </c>
      <c r="O30" s="36">
        <f t="shared" si="5"/>
        <v>0.37020541666666668</v>
      </c>
      <c r="P30" s="31">
        <v>256237</v>
      </c>
      <c r="Q30" s="31">
        <v>5070000</v>
      </c>
      <c r="R30" s="31">
        <v>5070000</v>
      </c>
      <c r="S30" s="31">
        <v>760675</v>
      </c>
      <c r="T30" s="36">
        <f t="shared" si="6"/>
        <v>0.15003451676528601</v>
      </c>
      <c r="U30" s="36">
        <f t="shared" si="7"/>
        <v>-4.3471473674762007E-2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14468242</v>
      </c>
      <c r="E31" s="31">
        <v>14468242</v>
      </c>
      <c r="F31" s="31">
        <v>17</v>
      </c>
      <c r="G31" s="36">
        <f t="shared" si="0"/>
        <v>1.1749872582999372E-6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17</v>
      </c>
      <c r="O31" s="36">
        <f t="shared" si="5"/>
        <v>1.1749872582999372E-6</v>
      </c>
      <c r="P31" s="31">
        <v>864587</v>
      </c>
      <c r="Q31" s="31">
        <v>17468242</v>
      </c>
      <c r="R31" s="31">
        <v>17468242</v>
      </c>
      <c r="S31" s="31">
        <v>2578735</v>
      </c>
      <c r="T31" s="36">
        <f t="shared" si="6"/>
        <v>0.14762418565073693</v>
      </c>
      <c r="U31" s="36">
        <f t="shared" si="7"/>
        <v>-1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25000</v>
      </c>
      <c r="E33" s="31">
        <v>25000</v>
      </c>
      <c r="F33" s="31">
        <v>7440</v>
      </c>
      <c r="G33" s="36">
        <f t="shared" si="0"/>
        <v>0.29759999999999998</v>
      </c>
      <c r="H33" s="31">
        <v>7440</v>
      </c>
      <c r="I33" s="36">
        <f t="shared" si="1"/>
        <v>0.29759999999999998</v>
      </c>
      <c r="J33" s="31">
        <v>7440</v>
      </c>
      <c r="K33" s="36">
        <f t="shared" si="2"/>
        <v>0.29759999999999998</v>
      </c>
      <c r="L33" s="31">
        <v>0</v>
      </c>
      <c r="M33" s="36">
        <f t="shared" si="3"/>
        <v>0</v>
      </c>
      <c r="N33" s="31">
        <f t="shared" si="4"/>
        <v>22320</v>
      </c>
      <c r="O33" s="36">
        <f t="shared" si="5"/>
        <v>0.89280000000000004</v>
      </c>
      <c r="P33" s="31">
        <v>7440</v>
      </c>
      <c r="Q33" s="31">
        <v>0</v>
      </c>
      <c r="R33" s="31">
        <v>0</v>
      </c>
      <c r="S33" s="31">
        <v>22320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16893242</v>
      </c>
      <c r="E35" s="32">
        <f>SUM(E28:E34)</f>
        <v>16893242</v>
      </c>
      <c r="F35" s="32">
        <f>SUM(F28:F34)</f>
        <v>276933</v>
      </c>
      <c r="G35" s="37">
        <f t="shared" si="0"/>
        <v>1.6393123356665346E-2</v>
      </c>
      <c r="H35" s="32">
        <f>SUM(H28:H34)</f>
        <v>381359</v>
      </c>
      <c r="I35" s="37">
        <f t="shared" si="1"/>
        <v>2.2574648489614959E-2</v>
      </c>
      <c r="J35" s="32">
        <f>SUM(J28:J34)</f>
        <v>252538</v>
      </c>
      <c r="K35" s="37">
        <f t="shared" si="2"/>
        <v>1.4949054775868362E-2</v>
      </c>
      <c r="L35" s="32">
        <f>SUM(L28:L34)</f>
        <v>0</v>
      </c>
      <c r="M35" s="37">
        <f t="shared" si="3"/>
        <v>0</v>
      </c>
      <c r="N35" s="32">
        <f t="shared" si="4"/>
        <v>910830</v>
      </c>
      <c r="O35" s="37">
        <f t="shared" si="5"/>
        <v>5.3916826622148667E-2</v>
      </c>
      <c r="P35" s="32">
        <f>SUM(P28:P34)</f>
        <v>1128264</v>
      </c>
      <c r="Q35" s="32">
        <f>SUM(Q28:Q34)</f>
        <v>22538242</v>
      </c>
      <c r="R35" s="32">
        <f>SUM(R28:R34)</f>
        <v>22538242</v>
      </c>
      <c r="S35" s="32">
        <f>SUM(S28:S34)</f>
        <v>3361730</v>
      </c>
      <c r="T35" s="37">
        <f t="shared" si="6"/>
        <v>0.14915670885067256</v>
      </c>
      <c r="U35" s="37">
        <f t="shared" si="7"/>
        <v>-0.77617117979479977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47668</v>
      </c>
      <c r="E37" s="31">
        <v>1664412</v>
      </c>
      <c r="F37" s="31">
        <v>10550</v>
      </c>
      <c r="G37" s="36">
        <f t="shared" si="0"/>
        <v>0.22132248049005623</v>
      </c>
      <c r="H37" s="31">
        <v>1197828</v>
      </c>
      <c r="I37" s="36">
        <f t="shared" si="1"/>
        <v>25.128555844591759</v>
      </c>
      <c r="J37" s="31">
        <v>-877099</v>
      </c>
      <c r="K37" s="36">
        <f t="shared" si="2"/>
        <v>-0.52697228811135699</v>
      </c>
      <c r="L37" s="31">
        <v>0</v>
      </c>
      <c r="M37" s="36">
        <f t="shared" si="3"/>
        <v>0</v>
      </c>
      <c r="N37" s="31">
        <f t="shared" si="4"/>
        <v>331279</v>
      </c>
      <c r="O37" s="36">
        <f t="shared" si="5"/>
        <v>0.19903665678930457</v>
      </c>
      <c r="P37" s="31">
        <v>437774</v>
      </c>
      <c r="Q37" s="31">
        <v>331398</v>
      </c>
      <c r="R37" s="31">
        <v>45398</v>
      </c>
      <c r="S37" s="31">
        <v>568570</v>
      </c>
      <c r="T37" s="36">
        <f t="shared" si="6"/>
        <v>12.524120005286576</v>
      </c>
      <c r="U37" s="36">
        <f t="shared" si="7"/>
        <v>-3.0035429239744706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47668</v>
      </c>
      <c r="E40" s="32">
        <f>SUM(E36:E39)</f>
        <v>1664412</v>
      </c>
      <c r="F40" s="32">
        <f>SUM(F36:F39)</f>
        <v>10550</v>
      </c>
      <c r="G40" s="37">
        <f t="shared" si="0"/>
        <v>0.22132248049005623</v>
      </c>
      <c r="H40" s="32">
        <f>SUM(H36:H39)</f>
        <v>1197828</v>
      </c>
      <c r="I40" s="37">
        <f t="shared" si="1"/>
        <v>25.128555844591759</v>
      </c>
      <c r="J40" s="32">
        <f>SUM(J36:J39)</f>
        <v>-877099</v>
      </c>
      <c r="K40" s="37">
        <f t="shared" si="2"/>
        <v>-0.52697228811135699</v>
      </c>
      <c r="L40" s="32">
        <f>SUM(L36:L39)</f>
        <v>0</v>
      </c>
      <c r="M40" s="37">
        <f t="shared" si="3"/>
        <v>0</v>
      </c>
      <c r="N40" s="32">
        <f t="shared" si="4"/>
        <v>331279</v>
      </c>
      <c r="O40" s="37">
        <f t="shared" si="5"/>
        <v>0.19903665678930457</v>
      </c>
      <c r="P40" s="32">
        <f>SUM(P36:P39)</f>
        <v>437774</v>
      </c>
      <c r="Q40" s="32">
        <f>SUM(Q36:Q39)</f>
        <v>331398</v>
      </c>
      <c r="R40" s="32">
        <f>SUM(R36:R39)</f>
        <v>45398</v>
      </c>
      <c r="S40" s="32">
        <f>SUM(S36:S39)</f>
        <v>568570</v>
      </c>
      <c r="T40" s="37">
        <f t="shared" si="6"/>
        <v>12.524120005286576</v>
      </c>
      <c r="U40" s="37">
        <f t="shared" si="7"/>
        <v>-3.0035429239744706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1480030</v>
      </c>
      <c r="E45" s="31">
        <v>1501955</v>
      </c>
      <c r="F45" s="31">
        <v>388552</v>
      </c>
      <c r="G45" s="36">
        <f t="shared" si="0"/>
        <v>0.26252981358485977</v>
      </c>
      <c r="H45" s="31">
        <v>324052</v>
      </c>
      <c r="I45" s="36">
        <f t="shared" si="1"/>
        <v>0.21894961588616446</v>
      </c>
      <c r="J45" s="31">
        <v>368226</v>
      </c>
      <c r="K45" s="36">
        <f t="shared" si="2"/>
        <v>0.24516446897543534</v>
      </c>
      <c r="L45" s="31">
        <v>0</v>
      </c>
      <c r="M45" s="36">
        <f t="shared" si="3"/>
        <v>0</v>
      </c>
      <c r="N45" s="31">
        <f t="shared" si="4"/>
        <v>1080830</v>
      </c>
      <c r="O45" s="36">
        <f t="shared" si="5"/>
        <v>0.71961543455030275</v>
      </c>
      <c r="P45" s="31">
        <v>223162</v>
      </c>
      <c r="Q45" s="31">
        <v>1410896</v>
      </c>
      <c r="R45" s="31">
        <v>1410896</v>
      </c>
      <c r="S45" s="31">
        <v>728935</v>
      </c>
      <c r="T45" s="36">
        <f t="shared" si="6"/>
        <v>0.51664686837300555</v>
      </c>
      <c r="U45" s="36">
        <f t="shared" si="7"/>
        <v>0.6500389851318773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5341261</v>
      </c>
      <c r="E46" s="31">
        <v>5341261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5111857</v>
      </c>
      <c r="R46" s="31">
        <v>5111857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6821291</v>
      </c>
      <c r="E47" s="32">
        <f>SUM(E41:E46)</f>
        <v>6843216</v>
      </c>
      <c r="F47" s="32">
        <f>SUM(F41:F46)</f>
        <v>388552</v>
      </c>
      <c r="G47" s="37">
        <f t="shared" si="0"/>
        <v>5.6961651394142256E-2</v>
      </c>
      <c r="H47" s="32">
        <f>SUM(H41:H46)</f>
        <v>324052</v>
      </c>
      <c r="I47" s="37">
        <f t="shared" si="1"/>
        <v>4.7505963313982644E-2</v>
      </c>
      <c r="J47" s="32">
        <f>SUM(J41:J46)</f>
        <v>368226</v>
      </c>
      <c r="K47" s="37">
        <f t="shared" si="2"/>
        <v>5.3808910898033906E-2</v>
      </c>
      <c r="L47" s="32">
        <f>SUM(L41:L46)</f>
        <v>0</v>
      </c>
      <c r="M47" s="37">
        <f t="shared" si="3"/>
        <v>0</v>
      </c>
      <c r="N47" s="32">
        <f t="shared" si="4"/>
        <v>1080830</v>
      </c>
      <c r="O47" s="37">
        <f t="shared" si="5"/>
        <v>0.15794182150614564</v>
      </c>
      <c r="P47" s="32">
        <f>SUM(P41:P46)</f>
        <v>223162</v>
      </c>
      <c r="Q47" s="32">
        <f>SUM(Q41:Q46)</f>
        <v>6522753</v>
      </c>
      <c r="R47" s="32">
        <f>SUM(R41:R46)</f>
        <v>6522753</v>
      </c>
      <c r="S47" s="32">
        <f>SUM(S41:S46)</f>
        <v>728935</v>
      </c>
      <c r="T47" s="37">
        <f t="shared" si="6"/>
        <v>0.11175266026476857</v>
      </c>
      <c r="U47" s="37">
        <f t="shared" si="7"/>
        <v>0.6500389851318773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191075623</v>
      </c>
      <c r="E54" s="32">
        <f>SUM(E8:E9,E11:E18,E20:E26,E28:E34,E36:E39,E41:E46,E48:E52)</f>
        <v>173426662</v>
      </c>
      <c r="F54" s="32">
        <f>SUM(F8:F9,F11:F18,F20:F26,F28:F34,F36:F39,F41:F46,F48:F52)</f>
        <v>21946510</v>
      </c>
      <c r="G54" s="37">
        <f t="shared" si="0"/>
        <v>0.11485771787853859</v>
      </c>
      <c r="H54" s="32">
        <f>SUM(H8:H9,H11:H18,H20:H26,H28:H34,H36:H39,H41:H46,H48:H52)</f>
        <v>22847191</v>
      </c>
      <c r="I54" s="37">
        <f t="shared" si="1"/>
        <v>0.1195714588877724</v>
      </c>
      <c r="J54" s="32">
        <f>SUM(J8:J9,J11:J18,J20:J26,J28:J34,J36:J39,J41:J46,J48:J52)</f>
        <v>30260001</v>
      </c>
      <c r="K54" s="37">
        <f t="shared" si="2"/>
        <v>0.17448298116929681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75053702</v>
      </c>
      <c r="O54" s="37">
        <f t="shared" si="5"/>
        <v>0.43276910905429294</v>
      </c>
      <c r="P54" s="32">
        <f>SUM(P8:P9,P11:P18,P20:P26,P28:P34,P36:P39,P41:P46,P48:P52)</f>
        <v>25046558</v>
      </c>
      <c r="Q54" s="32">
        <f>SUM(Q8:Q9,Q11:Q18,Q20:Q26,Q28:Q34,Q36:Q39,Q41:Q46,Q48:Q52)</f>
        <v>136658574</v>
      </c>
      <c r="R54" s="32">
        <f>SUM(R8:R9,R11:R18,R20:R26,R28:R34,R36:R39,R41:R46,R48:R52)</f>
        <v>158696884</v>
      </c>
      <c r="S54" s="32">
        <f>SUM(S8:S9,S11:S18,S20:S26,S28:S34,S36:S39,S41:S46,S48:S52)</f>
        <v>86841823</v>
      </c>
      <c r="T54" s="37">
        <f t="shared" si="6"/>
        <v>0.54721819868876564</v>
      </c>
      <c r="U54" s="37">
        <f t="shared" si="7"/>
        <v>0.20815007794683815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1619721</v>
      </c>
      <c r="E57" s="31">
        <v>1619721</v>
      </c>
      <c r="F57" s="31">
        <v>18768</v>
      </c>
      <c r="G57" s="36">
        <f t="shared" ref="G57:G85" si="8">IF(($D57      =0),0,($F57      /$D57      ))</f>
        <v>1.1587180755204138E-2</v>
      </c>
      <c r="H57" s="31">
        <v>9384</v>
      </c>
      <c r="I57" s="36">
        <f t="shared" ref="I57:I85" si="9">IF(($D57      =0),0,($H57      /$D57      ))</f>
        <v>5.7935903776020689E-3</v>
      </c>
      <c r="J57" s="31">
        <v>9384</v>
      </c>
      <c r="K57" s="36">
        <f t="shared" ref="K57:K85" si="10">IF(($E57      =0),0,($J57      /$E57      ))</f>
        <v>5.7935903776020689E-3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37536</v>
      </c>
      <c r="O57" s="36">
        <f t="shared" ref="O57:O85" si="13">IF(($E57      =0),0,($N57      /$E57      ))</f>
        <v>2.3174361510408276E-2</v>
      </c>
      <c r="P57" s="31">
        <v>63090</v>
      </c>
      <c r="Q57" s="31">
        <v>1572544</v>
      </c>
      <c r="R57" s="31">
        <v>1572544</v>
      </c>
      <c r="S57" s="31">
        <v>94370</v>
      </c>
      <c r="T57" s="36">
        <f t="shared" ref="T57:T85" si="14">IF(($R57      =0),0,($S57      /$R57      ))</f>
        <v>6.0011039436734359E-2</v>
      </c>
      <c r="U57" s="36">
        <f t="shared" ref="U57:U85" si="15">IF(($P57      =0),0,(($J57      /$P57      )-1))</f>
        <v>-0.85126010461245838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1619721</v>
      </c>
      <c r="E58" s="32">
        <f>E57</f>
        <v>1619721</v>
      </c>
      <c r="F58" s="32">
        <f>F57</f>
        <v>18768</v>
      </c>
      <c r="G58" s="37">
        <f t="shared" si="8"/>
        <v>1.1587180755204138E-2</v>
      </c>
      <c r="H58" s="32">
        <f>H57</f>
        <v>9384</v>
      </c>
      <c r="I58" s="37">
        <f t="shared" si="9"/>
        <v>5.7935903776020689E-3</v>
      </c>
      <c r="J58" s="32">
        <f>J57</f>
        <v>9384</v>
      </c>
      <c r="K58" s="37">
        <f t="shared" si="10"/>
        <v>5.7935903776020689E-3</v>
      </c>
      <c r="L58" s="32">
        <f>L57</f>
        <v>0</v>
      </c>
      <c r="M58" s="37">
        <f t="shared" si="11"/>
        <v>0</v>
      </c>
      <c r="N58" s="32">
        <f t="shared" si="12"/>
        <v>37536</v>
      </c>
      <c r="O58" s="37">
        <f t="shared" si="13"/>
        <v>2.3174361510408276E-2</v>
      </c>
      <c r="P58" s="32">
        <f>P57</f>
        <v>63090</v>
      </c>
      <c r="Q58" s="32">
        <f>Q57</f>
        <v>1572544</v>
      </c>
      <c r="R58" s="32">
        <f>R57</f>
        <v>1572544</v>
      </c>
      <c r="S58" s="32">
        <f>S57</f>
        <v>94370</v>
      </c>
      <c r="T58" s="37">
        <f t="shared" si="14"/>
        <v>6.0011039436734359E-2</v>
      </c>
      <c r="U58" s="37">
        <f t="shared" si="15"/>
        <v>-0.85126010461245838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1272000</v>
      </c>
      <c r="E60" s="31">
        <v>1272000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1179971</v>
      </c>
      <c r="R60" s="31">
        <v>1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1272000</v>
      </c>
      <c r="E63" s="32">
        <f>SUM(E59:E62)</f>
        <v>1272000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1179971</v>
      </c>
      <c r="R63" s="32">
        <f>SUM(R59:R62)</f>
        <v>1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27064103</v>
      </c>
      <c r="E67" s="31">
        <v>27064103</v>
      </c>
      <c r="F67" s="31">
        <v>54573</v>
      </c>
      <c r="G67" s="36">
        <f t="shared" si="8"/>
        <v>2.0164348325159716E-3</v>
      </c>
      <c r="H67" s="31">
        <v>49982</v>
      </c>
      <c r="I67" s="36">
        <f t="shared" si="9"/>
        <v>1.8468005387061968E-3</v>
      </c>
      <c r="J67" s="31">
        <v>71166</v>
      </c>
      <c r="K67" s="36">
        <f t="shared" si="10"/>
        <v>2.6295347752704015E-3</v>
      </c>
      <c r="L67" s="31">
        <v>0</v>
      </c>
      <c r="M67" s="36">
        <f t="shared" si="11"/>
        <v>0</v>
      </c>
      <c r="N67" s="31">
        <f t="shared" si="12"/>
        <v>175721</v>
      </c>
      <c r="O67" s="36">
        <f t="shared" si="13"/>
        <v>6.4927701464925699E-3</v>
      </c>
      <c r="P67" s="31">
        <v>66366</v>
      </c>
      <c r="Q67" s="31">
        <v>25405925</v>
      </c>
      <c r="R67" s="31">
        <v>25405925</v>
      </c>
      <c r="S67" s="31">
        <v>199952</v>
      </c>
      <c r="T67" s="36">
        <f t="shared" si="14"/>
        <v>7.8702900996519519E-3</v>
      </c>
      <c r="U67" s="36">
        <f t="shared" si="15"/>
        <v>7.2326191121960148E-2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27064103</v>
      </c>
      <c r="E70" s="32">
        <f>SUM(E64:E69)</f>
        <v>27064103</v>
      </c>
      <c r="F70" s="32">
        <f>SUM(F64:F69)</f>
        <v>54573</v>
      </c>
      <c r="G70" s="37">
        <f t="shared" si="8"/>
        <v>2.0164348325159716E-3</v>
      </c>
      <c r="H70" s="32">
        <f>SUM(H64:H69)</f>
        <v>49982</v>
      </c>
      <c r="I70" s="37">
        <f t="shared" si="9"/>
        <v>1.8468005387061968E-3</v>
      </c>
      <c r="J70" s="32">
        <f>SUM(J64:J69)</f>
        <v>71166</v>
      </c>
      <c r="K70" s="37">
        <f t="shared" si="10"/>
        <v>2.6295347752704015E-3</v>
      </c>
      <c r="L70" s="32">
        <f>SUM(L64:L69)</f>
        <v>0</v>
      </c>
      <c r="M70" s="37">
        <f t="shared" si="11"/>
        <v>0</v>
      </c>
      <c r="N70" s="32">
        <f t="shared" si="12"/>
        <v>175721</v>
      </c>
      <c r="O70" s="37">
        <f t="shared" si="13"/>
        <v>6.4927701464925699E-3</v>
      </c>
      <c r="P70" s="32">
        <f>SUM(P64:P69)</f>
        <v>66366</v>
      </c>
      <c r="Q70" s="32">
        <f>SUM(Q64:Q69)</f>
        <v>25405925</v>
      </c>
      <c r="R70" s="32">
        <f>SUM(R64:R69)</f>
        <v>25405925</v>
      </c>
      <c r="S70" s="32">
        <f>SUM(S64:S69)</f>
        <v>199952</v>
      </c>
      <c r="T70" s="37">
        <f t="shared" si="14"/>
        <v>7.8702900996519519E-3</v>
      </c>
      <c r="U70" s="37">
        <f t="shared" si="15"/>
        <v>7.2326191121960148E-2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892279</v>
      </c>
      <c r="E72" s="31">
        <v>892279</v>
      </c>
      <c r="F72" s="31">
        <v>222972</v>
      </c>
      <c r="G72" s="36">
        <f t="shared" si="8"/>
        <v>0.24989044906357766</v>
      </c>
      <c r="H72" s="31">
        <v>148648</v>
      </c>
      <c r="I72" s="36">
        <f t="shared" si="9"/>
        <v>0.16659363270905175</v>
      </c>
      <c r="J72" s="31">
        <v>295892</v>
      </c>
      <c r="K72" s="36">
        <f t="shared" si="10"/>
        <v>0.33161376654611396</v>
      </c>
      <c r="L72" s="31">
        <v>0</v>
      </c>
      <c r="M72" s="36">
        <f t="shared" si="11"/>
        <v>0</v>
      </c>
      <c r="N72" s="31">
        <f t="shared" si="12"/>
        <v>667512</v>
      </c>
      <c r="O72" s="36">
        <f t="shared" si="13"/>
        <v>0.74809784831874337</v>
      </c>
      <c r="P72" s="31">
        <v>204540</v>
      </c>
      <c r="Q72" s="31">
        <v>811162</v>
      </c>
      <c r="R72" s="31">
        <v>811162</v>
      </c>
      <c r="S72" s="31">
        <v>613620</v>
      </c>
      <c r="T72" s="36">
        <f t="shared" si="14"/>
        <v>0.75647034747682951</v>
      </c>
      <c r="U72" s="36">
        <f t="shared" si="15"/>
        <v>0.44662168768944954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892279</v>
      </c>
      <c r="E78" s="32">
        <f>SUM(E71:E77)</f>
        <v>892279</v>
      </c>
      <c r="F78" s="32">
        <f>SUM(F71:F77)</f>
        <v>222972</v>
      </c>
      <c r="G78" s="37">
        <f t="shared" si="8"/>
        <v>0.24989044906357766</v>
      </c>
      <c r="H78" s="32">
        <f>SUM(H71:H77)</f>
        <v>148648</v>
      </c>
      <c r="I78" s="37">
        <f t="shared" si="9"/>
        <v>0.16659363270905175</v>
      </c>
      <c r="J78" s="32">
        <f>SUM(J71:J77)</f>
        <v>295892</v>
      </c>
      <c r="K78" s="37">
        <f t="shared" si="10"/>
        <v>0.33161376654611396</v>
      </c>
      <c r="L78" s="32">
        <f>SUM(L71:L77)</f>
        <v>0</v>
      </c>
      <c r="M78" s="37">
        <f t="shared" si="11"/>
        <v>0</v>
      </c>
      <c r="N78" s="32">
        <f t="shared" si="12"/>
        <v>667512</v>
      </c>
      <c r="O78" s="37">
        <f t="shared" si="13"/>
        <v>0.74809784831874337</v>
      </c>
      <c r="P78" s="32">
        <f>SUM(P71:P77)</f>
        <v>204540</v>
      </c>
      <c r="Q78" s="32">
        <f>SUM(Q71:Q77)</f>
        <v>811162</v>
      </c>
      <c r="R78" s="32">
        <f>SUM(R71:R77)</f>
        <v>811162</v>
      </c>
      <c r="S78" s="32">
        <f>SUM(S71:S77)</f>
        <v>613620</v>
      </c>
      <c r="T78" s="37">
        <f t="shared" si="14"/>
        <v>0.75647034747682951</v>
      </c>
      <c r="U78" s="37">
        <f t="shared" si="15"/>
        <v>0.44662168768944954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30848103</v>
      </c>
      <c r="E85" s="32">
        <f>SUM(E57,E59:E62,E64:E69,E71:E77,E79:E83)</f>
        <v>30848103</v>
      </c>
      <c r="F85" s="32">
        <f>SUM(F57,F59:F62,F64:F69,F71:F77,F79:F83)</f>
        <v>296313</v>
      </c>
      <c r="G85" s="37">
        <f t="shared" si="8"/>
        <v>9.6055501370700177E-3</v>
      </c>
      <c r="H85" s="32">
        <f>SUM(H57,H59:H62,H64:H69,H71:H77,H79:H83)</f>
        <v>208014</v>
      </c>
      <c r="I85" s="37">
        <f t="shared" si="9"/>
        <v>6.7431699122633242E-3</v>
      </c>
      <c r="J85" s="32">
        <f>SUM(J57,J59:J62,J64:J69,J71:J77,J79:J83)</f>
        <v>376442</v>
      </c>
      <c r="K85" s="37">
        <f t="shared" si="10"/>
        <v>1.2203084254483978E-2</v>
      </c>
      <c r="L85" s="32">
        <f>SUM(L57,L59:L62,L64:L69,L71:L77,L79:L83)</f>
        <v>0</v>
      </c>
      <c r="M85" s="37">
        <f t="shared" si="11"/>
        <v>0</v>
      </c>
      <c r="N85" s="32">
        <f t="shared" si="12"/>
        <v>880769</v>
      </c>
      <c r="O85" s="37">
        <f t="shared" si="13"/>
        <v>2.8551804303817322E-2</v>
      </c>
      <c r="P85" s="32">
        <f>SUM(P57,P59:P62,P64:P69,P71:P77,P79:P83)</f>
        <v>333996</v>
      </c>
      <c r="Q85" s="32">
        <f>SUM(Q57,Q59:Q62,Q64:Q69,Q71:Q77,Q79:Q83)</f>
        <v>28969602</v>
      </c>
      <c r="R85" s="32">
        <f>SUM(R57,R59:R62,R64:R69,R71:R77,R79:R83)</f>
        <v>27789632</v>
      </c>
      <c r="S85" s="32">
        <f>SUM(S57,S59:S62,S64:S69,S71:S77,S79:S83)</f>
        <v>907942</v>
      </c>
      <c r="T85" s="37">
        <f t="shared" si="14"/>
        <v>3.267196917181199E-2</v>
      </c>
      <c r="U85" s="37">
        <f t="shared" si="15"/>
        <v>0.12708535431562051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364200559</v>
      </c>
      <c r="E88" s="31">
        <v>386850442</v>
      </c>
      <c r="F88" s="31">
        <v>109346855</v>
      </c>
      <c r="G88" s="36">
        <f t="shared" ref="G88:G99" si="16">IF(($D88      =0),0,($F88      /$D88      ))</f>
        <v>0.30023802077689837</v>
      </c>
      <c r="H88" s="31">
        <v>96883753</v>
      </c>
      <c r="I88" s="36">
        <f t="shared" ref="I88:I99" si="17">IF(($D88      =0),0,($H88      /$D88      ))</f>
        <v>0.26601758455840263</v>
      </c>
      <c r="J88" s="31">
        <v>89820226</v>
      </c>
      <c r="K88" s="36">
        <f t="shared" ref="K88:K99" si="18">IF(($E88      =0),0,($J88      /$E88      ))</f>
        <v>0.23218333559510318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296050834</v>
      </c>
      <c r="O88" s="36">
        <f t="shared" ref="O88:O99" si="21">IF(($E88      =0),0,($N88      /$E88      ))</f>
        <v>0.76528498318220872</v>
      </c>
      <c r="P88" s="31">
        <v>87062840</v>
      </c>
      <c r="Q88" s="31">
        <v>356775596</v>
      </c>
      <c r="R88" s="31">
        <v>366775596</v>
      </c>
      <c r="S88" s="31">
        <v>285139547</v>
      </c>
      <c r="T88" s="36">
        <f t="shared" ref="T88:T99" si="22">IF(($R88      =0),0,($S88      /$R88      ))</f>
        <v>0.77742235336726162</v>
      </c>
      <c r="U88" s="36">
        <f t="shared" ref="U88:U99" si="23">IF(($P88      =0),0,(($J88      /$P88      )-1))</f>
        <v>3.1671215871202918E-2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961342000</v>
      </c>
      <c r="E89" s="31">
        <v>961342000</v>
      </c>
      <c r="F89" s="31">
        <v>240377984</v>
      </c>
      <c r="G89" s="36">
        <f t="shared" si="16"/>
        <v>0.25004419238938902</v>
      </c>
      <c r="H89" s="31">
        <v>186425250</v>
      </c>
      <c r="I89" s="36">
        <f t="shared" si="17"/>
        <v>0.19392188211895456</v>
      </c>
      <c r="J89" s="31">
        <v>245434017</v>
      </c>
      <c r="K89" s="36">
        <f t="shared" si="18"/>
        <v>0.25530354129955835</v>
      </c>
      <c r="L89" s="31">
        <v>0</v>
      </c>
      <c r="M89" s="36">
        <f t="shared" si="19"/>
        <v>0</v>
      </c>
      <c r="N89" s="31">
        <f t="shared" si="20"/>
        <v>672237251</v>
      </c>
      <c r="O89" s="36">
        <f t="shared" si="21"/>
        <v>0.69926961580790192</v>
      </c>
      <c r="P89" s="31">
        <v>221288967</v>
      </c>
      <c r="Q89" s="31">
        <v>896173000</v>
      </c>
      <c r="R89" s="31">
        <v>917313000</v>
      </c>
      <c r="S89" s="31">
        <v>692762263</v>
      </c>
      <c r="T89" s="36">
        <f t="shared" si="22"/>
        <v>0.75520816013727043</v>
      </c>
      <c r="U89" s="36">
        <f t="shared" si="23"/>
        <v>0.10911095264862447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324056719</v>
      </c>
      <c r="E90" s="31">
        <v>329546619</v>
      </c>
      <c r="F90" s="31">
        <v>48221188</v>
      </c>
      <c r="G90" s="36">
        <f t="shared" si="16"/>
        <v>0.14880477759820804</v>
      </c>
      <c r="H90" s="31">
        <v>107907782</v>
      </c>
      <c r="I90" s="36">
        <f t="shared" si="17"/>
        <v>0.3329904170263478</v>
      </c>
      <c r="J90" s="31">
        <v>108169618</v>
      </c>
      <c r="K90" s="36">
        <f t="shared" si="18"/>
        <v>0.32823768099408113</v>
      </c>
      <c r="L90" s="31">
        <v>0</v>
      </c>
      <c r="M90" s="36">
        <f t="shared" si="19"/>
        <v>0</v>
      </c>
      <c r="N90" s="31">
        <f t="shared" si="20"/>
        <v>264298588</v>
      </c>
      <c r="O90" s="36">
        <f t="shared" si="21"/>
        <v>0.80200667450938101</v>
      </c>
      <c r="P90" s="31">
        <v>8186342</v>
      </c>
      <c r="Q90" s="31">
        <v>244653150</v>
      </c>
      <c r="R90" s="31">
        <v>307828564</v>
      </c>
      <c r="S90" s="31">
        <v>12063717</v>
      </c>
      <c r="T90" s="36">
        <f t="shared" si="22"/>
        <v>3.9189725746178641E-2</v>
      </c>
      <c r="U90" s="36">
        <f t="shared" si="23"/>
        <v>12.213425239258267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1649599278</v>
      </c>
      <c r="E91" s="32">
        <f>SUM(E88:E90)</f>
        <v>1677739061</v>
      </c>
      <c r="F91" s="32">
        <f>SUM(F88:F90)</f>
        <v>397946027</v>
      </c>
      <c r="G91" s="37">
        <f t="shared" si="16"/>
        <v>0.24123799780179098</v>
      </c>
      <c r="H91" s="32">
        <f>SUM(H88:H90)</f>
        <v>391216785</v>
      </c>
      <c r="I91" s="37">
        <f t="shared" si="17"/>
        <v>0.23715867860606568</v>
      </c>
      <c r="J91" s="32">
        <f>SUM(J88:J90)</f>
        <v>443423861</v>
      </c>
      <c r="K91" s="37">
        <f t="shared" si="18"/>
        <v>0.26429846649436745</v>
      </c>
      <c r="L91" s="32">
        <f>SUM(L88:L90)</f>
        <v>0</v>
      </c>
      <c r="M91" s="37">
        <f t="shared" si="19"/>
        <v>0</v>
      </c>
      <c r="N91" s="32">
        <f t="shared" si="20"/>
        <v>1232586673</v>
      </c>
      <c r="O91" s="37">
        <f t="shared" si="21"/>
        <v>0.73467126185005716</v>
      </c>
      <c r="P91" s="32">
        <f>SUM(P88:P90)</f>
        <v>316538149</v>
      </c>
      <c r="Q91" s="32">
        <f>SUM(Q88:Q90)</f>
        <v>1497601746</v>
      </c>
      <c r="R91" s="32">
        <f>SUM(R88:R90)</f>
        <v>1591917160</v>
      </c>
      <c r="S91" s="32">
        <f>SUM(S88:S90)</f>
        <v>989965527</v>
      </c>
      <c r="T91" s="37">
        <f t="shared" si="22"/>
        <v>0.62187000170285245</v>
      </c>
      <c r="U91" s="37">
        <f t="shared" si="23"/>
        <v>0.40085440696754682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4076610</v>
      </c>
      <c r="E95" s="31">
        <v>4218299</v>
      </c>
      <c r="F95" s="31">
        <v>0</v>
      </c>
      <c r="G95" s="36">
        <f t="shared" si="16"/>
        <v>0</v>
      </c>
      <c r="H95" s="31">
        <v>1260783</v>
      </c>
      <c r="I95" s="36">
        <f t="shared" si="17"/>
        <v>0.30927241016432772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1260783</v>
      </c>
      <c r="O95" s="36">
        <f t="shared" si="21"/>
        <v>0.29888421849660252</v>
      </c>
      <c r="P95" s="31">
        <v>0</v>
      </c>
      <c r="Q95" s="31">
        <v>3864461</v>
      </c>
      <c r="R95" s="31">
        <v>3864461</v>
      </c>
      <c r="S95" s="31">
        <v>1651251</v>
      </c>
      <c r="T95" s="36">
        <f t="shared" si="22"/>
        <v>0.42729141269636312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4076610</v>
      </c>
      <c r="E96" s="32">
        <f>SUM(E92:E95)</f>
        <v>4218299</v>
      </c>
      <c r="F96" s="32">
        <f>SUM(F92:F95)</f>
        <v>0</v>
      </c>
      <c r="G96" s="37">
        <f t="shared" si="16"/>
        <v>0</v>
      </c>
      <c r="H96" s="32">
        <f>SUM(H92:H95)</f>
        <v>1260783</v>
      </c>
      <c r="I96" s="37">
        <f t="shared" si="17"/>
        <v>0.30927241016432772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1260783</v>
      </c>
      <c r="O96" s="37">
        <f t="shared" si="21"/>
        <v>0.29888421849660252</v>
      </c>
      <c r="P96" s="32">
        <f>SUM(P92:P95)</f>
        <v>0</v>
      </c>
      <c r="Q96" s="32">
        <f>SUM(Q92:Q95)</f>
        <v>3864461</v>
      </c>
      <c r="R96" s="32">
        <f>SUM(R92:R95)</f>
        <v>3864461</v>
      </c>
      <c r="S96" s="32">
        <f>SUM(S92:S95)</f>
        <v>1651251</v>
      </c>
      <c r="T96" s="37">
        <f t="shared" si="22"/>
        <v>0.42729141269636312</v>
      </c>
      <c r="U96" s="37">
        <f t="shared" si="23"/>
        <v>0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297055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297055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27500000</v>
      </c>
      <c r="E99" s="31">
        <v>27849262</v>
      </c>
      <c r="F99" s="31">
        <v>6211696</v>
      </c>
      <c r="G99" s="36">
        <f t="shared" si="16"/>
        <v>0.22587985454545453</v>
      </c>
      <c r="H99" s="31">
        <v>7712935</v>
      </c>
      <c r="I99" s="36">
        <f t="shared" si="17"/>
        <v>0.28047036363636363</v>
      </c>
      <c r="J99" s="31">
        <v>5822839</v>
      </c>
      <c r="K99" s="36">
        <f t="shared" si="18"/>
        <v>0.20908414018296068</v>
      </c>
      <c r="L99" s="31">
        <v>0</v>
      </c>
      <c r="M99" s="36">
        <f t="shared" si="19"/>
        <v>0</v>
      </c>
      <c r="N99" s="31">
        <f t="shared" si="20"/>
        <v>19747470</v>
      </c>
      <c r="O99" s="36">
        <f t="shared" si="21"/>
        <v>0.70908414018296073</v>
      </c>
      <c r="P99" s="31">
        <v>6774085</v>
      </c>
      <c r="Q99" s="31">
        <v>33480200</v>
      </c>
      <c r="R99" s="31">
        <v>25000000</v>
      </c>
      <c r="S99" s="31">
        <v>16545102</v>
      </c>
      <c r="T99" s="36">
        <f t="shared" si="22"/>
        <v>0.66180408000000002</v>
      </c>
      <c r="U99" s="36">
        <f t="shared" si="23"/>
        <v>-0.14042427870332308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27500000</v>
      </c>
      <c r="E101" s="32">
        <f>SUM(E97:E100)</f>
        <v>27849262</v>
      </c>
      <c r="F101" s="32">
        <f>SUM(F97:F100)</f>
        <v>6211696</v>
      </c>
      <c r="G101" s="37">
        <f>IF(($D101     =0),0,($F101     /$D101     ))</f>
        <v>0.22587985454545453</v>
      </c>
      <c r="H101" s="32">
        <f>SUM(H97:H100)</f>
        <v>7712935</v>
      </c>
      <c r="I101" s="37">
        <f>IF(($D101     =0),0,($H101     /$D101     ))</f>
        <v>0.28047036363636363</v>
      </c>
      <c r="J101" s="32">
        <f>SUM(J97:J100)</f>
        <v>6119894</v>
      </c>
      <c r="K101" s="37">
        <f>IF(($E101     =0),0,($J101     /$E101     ))</f>
        <v>0.21975067059227638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20044525</v>
      </c>
      <c r="O101" s="37">
        <f>IF(($E101     =0),0,($N101     /$E101     ))</f>
        <v>0.71975067059227638</v>
      </c>
      <c r="P101" s="32">
        <f>SUM(P97:P100)</f>
        <v>6774085</v>
      </c>
      <c r="Q101" s="32">
        <f>SUM(Q97:Q100)</f>
        <v>33480200</v>
      </c>
      <c r="R101" s="32">
        <f>SUM(R97:R100)</f>
        <v>25000000</v>
      </c>
      <c r="S101" s="32">
        <f>SUM(S97:S100)</f>
        <v>16545102</v>
      </c>
      <c r="T101" s="37">
        <f>IF(($R101     =0),0,($S101     /$R101     ))</f>
        <v>0.66180408000000002</v>
      </c>
      <c r="U101" s="37">
        <f>IF(($P101     =0),0,(($J101     /$P101     )-1))</f>
        <v>-9.6572599841897477E-2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1681175888</v>
      </c>
      <c r="E102" s="32">
        <f>SUM(E88:E90,E92:E95,E97:E100)</f>
        <v>1709806622</v>
      </c>
      <c r="F102" s="32">
        <f>SUM(F88:F90,F92:F95,F97:F100)</f>
        <v>404157723</v>
      </c>
      <c r="G102" s="37">
        <f>IF(($D102     =0),0,($F102     /$D102     ))</f>
        <v>0.24040180797549007</v>
      </c>
      <c r="H102" s="32">
        <f>SUM(H88:H90,H92:H95,H97:H100)</f>
        <v>400190503</v>
      </c>
      <c r="I102" s="37">
        <f>IF(($D102     =0),0,($H102     /$D102     ))</f>
        <v>0.23804201919412729</v>
      </c>
      <c r="J102" s="32">
        <f>SUM(J88:J90,J92:J95,J97:J100)</f>
        <v>449543755</v>
      </c>
      <c r="K102" s="37">
        <f>IF(($E102     =0),0,($J102     /$E102     ))</f>
        <v>0.26292081760343072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1253891981</v>
      </c>
      <c r="O102" s="37">
        <f>IF(($E102     =0),0,($N102     /$E102     ))</f>
        <v>0.73335309669890847</v>
      </c>
      <c r="P102" s="32">
        <f>SUM(P88:P90,P92:P95,P97:P100)</f>
        <v>323312234</v>
      </c>
      <c r="Q102" s="32">
        <f>SUM(Q88:Q90,Q92:Q95,Q97:Q100)</f>
        <v>1534946407</v>
      </c>
      <c r="R102" s="32">
        <f>SUM(R88:R90,R92:R95,R97:R100)</f>
        <v>1620781621</v>
      </c>
      <c r="S102" s="32">
        <f>SUM(S88:S90,S92:S95,S97:S100)</f>
        <v>1008161880</v>
      </c>
      <c r="T102" s="37">
        <f>IF(($R102     =0),0,($S102     /$R102     ))</f>
        <v>0.62202203365187347</v>
      </c>
      <c r="U102" s="37">
        <f>IF(($P102     =0),0,(($J102     /$P102     )-1))</f>
        <v>0.39043224389708686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173912140</v>
      </c>
      <c r="E105" s="31">
        <v>173912140</v>
      </c>
      <c r="F105" s="31">
        <v>43993128</v>
      </c>
      <c r="G105" s="36">
        <f t="shared" ref="G105:G136" si="24">IF(($D105     =0),0,($F105     /$D105     ))</f>
        <v>0.25296180013655173</v>
      </c>
      <c r="H105" s="31">
        <v>42885121</v>
      </c>
      <c r="I105" s="36">
        <f t="shared" ref="I105:I136" si="25">IF(($D105     =0),0,($H105     /$D105     ))</f>
        <v>0.24659072678882568</v>
      </c>
      <c r="J105" s="31">
        <v>44573929</v>
      </c>
      <c r="K105" s="36">
        <f t="shared" ref="K105:K136" si="26">IF(($E105     =0),0,($J105     /$E105     ))</f>
        <v>0.25630142323589372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131452178</v>
      </c>
      <c r="O105" s="36">
        <f t="shared" ref="O105:O136" si="29">IF(($E105     =0),0,($N105     /$E105     ))</f>
        <v>0.7558539501612711</v>
      </c>
      <c r="P105" s="31">
        <v>45652591</v>
      </c>
      <c r="Q105" s="31">
        <v>154404370</v>
      </c>
      <c r="R105" s="31">
        <v>160639370</v>
      </c>
      <c r="S105" s="31">
        <v>132285128</v>
      </c>
      <c r="T105" s="36">
        <f t="shared" ref="T105:T136" si="30">IF(($R105     =0),0,($S105     /$R105     ))</f>
        <v>0.82349132718834739</v>
      </c>
      <c r="U105" s="36">
        <f t="shared" ref="U105:U136" si="31">IF(($P105     =0),0,(($J105     /$P105     )-1))</f>
        <v>-2.3627618419291951E-2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173912140</v>
      </c>
      <c r="E106" s="32">
        <f>E105</f>
        <v>173912140</v>
      </c>
      <c r="F106" s="32">
        <f>F105</f>
        <v>43993128</v>
      </c>
      <c r="G106" s="37">
        <f t="shared" si="24"/>
        <v>0.25296180013655173</v>
      </c>
      <c r="H106" s="32">
        <f>H105</f>
        <v>42885121</v>
      </c>
      <c r="I106" s="37">
        <f t="shared" si="25"/>
        <v>0.24659072678882568</v>
      </c>
      <c r="J106" s="32">
        <f>J105</f>
        <v>44573929</v>
      </c>
      <c r="K106" s="37">
        <f t="shared" si="26"/>
        <v>0.25630142323589372</v>
      </c>
      <c r="L106" s="32">
        <f>L105</f>
        <v>0</v>
      </c>
      <c r="M106" s="37">
        <f t="shared" si="27"/>
        <v>0</v>
      </c>
      <c r="N106" s="32">
        <f t="shared" si="28"/>
        <v>131452178</v>
      </c>
      <c r="O106" s="37">
        <f t="shared" si="29"/>
        <v>0.7558539501612711</v>
      </c>
      <c r="P106" s="32">
        <f>P105</f>
        <v>45652591</v>
      </c>
      <c r="Q106" s="32">
        <f>Q105</f>
        <v>154404370</v>
      </c>
      <c r="R106" s="32">
        <f>R105</f>
        <v>160639370</v>
      </c>
      <c r="S106" s="32">
        <f>S105</f>
        <v>132285128</v>
      </c>
      <c r="T106" s="37">
        <f t="shared" si="30"/>
        <v>0.82349132718834739</v>
      </c>
      <c r="U106" s="37">
        <f t="shared" si="31"/>
        <v>-2.3627618419291951E-2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632081</v>
      </c>
      <c r="E110" s="31">
        <v>2472564</v>
      </c>
      <c r="F110" s="31">
        <v>160490</v>
      </c>
      <c r="G110" s="36">
        <f t="shared" si="24"/>
        <v>0.25390733149707079</v>
      </c>
      <c r="H110" s="31">
        <v>139709</v>
      </c>
      <c r="I110" s="36">
        <f t="shared" si="25"/>
        <v>0.22103021606408038</v>
      </c>
      <c r="J110" s="31">
        <v>1387315</v>
      </c>
      <c r="K110" s="36">
        <f t="shared" si="26"/>
        <v>0.56108355537005306</v>
      </c>
      <c r="L110" s="31">
        <v>0</v>
      </c>
      <c r="M110" s="36">
        <f t="shared" si="27"/>
        <v>0</v>
      </c>
      <c r="N110" s="31">
        <f t="shared" si="28"/>
        <v>1687514</v>
      </c>
      <c r="O110" s="36">
        <f t="shared" si="29"/>
        <v>0.68249557948752793</v>
      </c>
      <c r="P110" s="31">
        <v>145229</v>
      </c>
      <c r="Q110" s="31">
        <v>579084</v>
      </c>
      <c r="R110" s="31">
        <v>653132</v>
      </c>
      <c r="S110" s="31">
        <v>440208</v>
      </c>
      <c r="T110" s="36">
        <f t="shared" si="30"/>
        <v>0.67399545574248387</v>
      </c>
      <c r="U110" s="36">
        <f t="shared" si="31"/>
        <v>8.5526031302288104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632081</v>
      </c>
      <c r="E112" s="32">
        <f>SUM(E107:E111)</f>
        <v>2472564</v>
      </c>
      <c r="F112" s="32">
        <f>SUM(F107:F111)</f>
        <v>160490</v>
      </c>
      <c r="G112" s="37">
        <f t="shared" si="24"/>
        <v>0.25390733149707079</v>
      </c>
      <c r="H112" s="32">
        <f>SUM(H107:H111)</f>
        <v>139709</v>
      </c>
      <c r="I112" s="37">
        <f t="shared" si="25"/>
        <v>0.22103021606408038</v>
      </c>
      <c r="J112" s="32">
        <f>SUM(J107:J111)</f>
        <v>1387315</v>
      </c>
      <c r="K112" s="37">
        <f t="shared" si="26"/>
        <v>0.56108355537005306</v>
      </c>
      <c r="L112" s="32">
        <f>SUM(L107:L111)</f>
        <v>0</v>
      </c>
      <c r="M112" s="37">
        <f t="shared" si="27"/>
        <v>0</v>
      </c>
      <c r="N112" s="32">
        <f t="shared" si="28"/>
        <v>1687514</v>
      </c>
      <c r="O112" s="37">
        <f t="shared" si="29"/>
        <v>0.68249557948752793</v>
      </c>
      <c r="P112" s="32">
        <f>SUM(P107:P111)</f>
        <v>145229</v>
      </c>
      <c r="Q112" s="32">
        <f>SUM(Q107:Q111)</f>
        <v>579084</v>
      </c>
      <c r="R112" s="32">
        <f>SUM(R107:R111)</f>
        <v>653132</v>
      </c>
      <c r="S112" s="32">
        <f>SUM(S107:S111)</f>
        <v>440208</v>
      </c>
      <c r="T112" s="37">
        <f t="shared" si="30"/>
        <v>0.67399545574248387</v>
      </c>
      <c r="U112" s="37">
        <f t="shared" si="31"/>
        <v>8.5526031302288104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31182</v>
      </c>
      <c r="E114" s="31">
        <v>48100</v>
      </c>
      <c r="F114" s="31">
        <v>5153</v>
      </c>
      <c r="G114" s="36">
        <f t="shared" si="24"/>
        <v>0.16525559617728178</v>
      </c>
      <c r="H114" s="31">
        <v>14550</v>
      </c>
      <c r="I114" s="36">
        <f t="shared" si="25"/>
        <v>0.46661535501250723</v>
      </c>
      <c r="J114" s="31">
        <v>14203</v>
      </c>
      <c r="K114" s="36">
        <f t="shared" si="26"/>
        <v>0.29528066528066527</v>
      </c>
      <c r="L114" s="31">
        <v>0</v>
      </c>
      <c r="M114" s="36">
        <f t="shared" si="27"/>
        <v>0</v>
      </c>
      <c r="N114" s="31">
        <f t="shared" si="28"/>
        <v>33906</v>
      </c>
      <c r="O114" s="36">
        <f t="shared" si="29"/>
        <v>0.70490644490644494</v>
      </c>
      <c r="P114" s="31">
        <v>11130</v>
      </c>
      <c r="Q114" s="31">
        <v>27071</v>
      </c>
      <c r="R114" s="31">
        <v>29725</v>
      </c>
      <c r="S114" s="31">
        <v>23105</v>
      </c>
      <c r="T114" s="36">
        <f t="shared" si="30"/>
        <v>0.77729184188393607</v>
      </c>
      <c r="U114" s="36">
        <f t="shared" si="31"/>
        <v>0.27610062893081766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60970</v>
      </c>
      <c r="E115" s="31">
        <v>62359</v>
      </c>
      <c r="F115" s="31">
        <v>22639</v>
      </c>
      <c r="G115" s="36">
        <f t="shared" si="24"/>
        <v>0.37131376086599965</v>
      </c>
      <c r="H115" s="31">
        <v>39721</v>
      </c>
      <c r="I115" s="36">
        <f t="shared" si="25"/>
        <v>0.65148433655896343</v>
      </c>
      <c r="J115" s="31">
        <v>7167</v>
      </c>
      <c r="K115" s="36">
        <f t="shared" si="26"/>
        <v>0.11493128497891243</v>
      </c>
      <c r="L115" s="31">
        <v>0</v>
      </c>
      <c r="M115" s="36">
        <f t="shared" si="27"/>
        <v>0</v>
      </c>
      <c r="N115" s="31">
        <f t="shared" si="28"/>
        <v>69527</v>
      </c>
      <c r="O115" s="36">
        <f t="shared" si="29"/>
        <v>1.1149473211565291</v>
      </c>
      <c r="P115" s="31">
        <v>15919</v>
      </c>
      <c r="Q115" s="31">
        <v>0</v>
      </c>
      <c r="R115" s="31">
        <v>53017</v>
      </c>
      <c r="S115" s="31">
        <v>18351</v>
      </c>
      <c r="T115" s="36">
        <f t="shared" si="30"/>
        <v>0.34613425882264182</v>
      </c>
      <c r="U115" s="36">
        <f t="shared" si="31"/>
        <v>-0.54978327784408565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19040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19040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122872642</v>
      </c>
      <c r="E117" s="31">
        <v>123791923</v>
      </c>
      <c r="F117" s="31">
        <v>10694801</v>
      </c>
      <c r="G117" s="36">
        <f t="shared" si="24"/>
        <v>8.7039725246568722E-2</v>
      </c>
      <c r="H117" s="31">
        <v>9795373</v>
      </c>
      <c r="I117" s="36">
        <f t="shared" si="25"/>
        <v>7.9719723125999037E-2</v>
      </c>
      <c r="J117" s="31">
        <v>10445963</v>
      </c>
      <c r="K117" s="36">
        <f t="shared" si="26"/>
        <v>8.4383235568608134E-2</v>
      </c>
      <c r="L117" s="31">
        <v>0</v>
      </c>
      <c r="M117" s="36">
        <f t="shared" si="27"/>
        <v>0</v>
      </c>
      <c r="N117" s="31">
        <f t="shared" si="28"/>
        <v>30936137</v>
      </c>
      <c r="O117" s="36">
        <f t="shared" si="29"/>
        <v>0.24990432534116139</v>
      </c>
      <c r="P117" s="31">
        <v>9591314</v>
      </c>
      <c r="Q117" s="31">
        <v>111187758</v>
      </c>
      <c r="R117" s="31">
        <v>111121679</v>
      </c>
      <c r="S117" s="31">
        <v>28041627</v>
      </c>
      <c r="T117" s="36">
        <f t="shared" si="30"/>
        <v>0.25235064167811933</v>
      </c>
      <c r="U117" s="36">
        <f t="shared" si="31"/>
        <v>8.9106560373271027E-2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8350855</v>
      </c>
      <c r="E118" s="31">
        <v>8303522</v>
      </c>
      <c r="F118" s="31">
        <v>1613483</v>
      </c>
      <c r="G118" s="36">
        <f t="shared" si="24"/>
        <v>0.19321171305213658</v>
      </c>
      <c r="H118" s="31">
        <v>1918423</v>
      </c>
      <c r="I118" s="36">
        <f t="shared" si="25"/>
        <v>0.22972773446551281</v>
      </c>
      <c r="J118" s="31">
        <v>1883155</v>
      </c>
      <c r="K118" s="36">
        <f t="shared" si="26"/>
        <v>0.22678990914939468</v>
      </c>
      <c r="L118" s="31">
        <v>0</v>
      </c>
      <c r="M118" s="36">
        <f t="shared" si="27"/>
        <v>0</v>
      </c>
      <c r="N118" s="31">
        <f t="shared" si="28"/>
        <v>5415061</v>
      </c>
      <c r="O118" s="36">
        <f t="shared" si="29"/>
        <v>0.65214026048223872</v>
      </c>
      <c r="P118" s="31">
        <v>2130048</v>
      </c>
      <c r="Q118" s="31">
        <v>7960777</v>
      </c>
      <c r="R118" s="31">
        <v>7960777</v>
      </c>
      <c r="S118" s="31">
        <v>5608173</v>
      </c>
      <c r="T118" s="36">
        <f t="shared" si="30"/>
        <v>0.70447558071278715</v>
      </c>
      <c r="U118" s="36">
        <f t="shared" si="31"/>
        <v>-0.11590959452556937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500000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131315649</v>
      </c>
      <c r="E121" s="32">
        <f>SUM(E113:E120)</f>
        <v>132705904</v>
      </c>
      <c r="F121" s="32">
        <f>SUM(F113:F120)</f>
        <v>12336076</v>
      </c>
      <c r="G121" s="37">
        <f t="shared" si="24"/>
        <v>9.3942162217086553E-2</v>
      </c>
      <c r="H121" s="32">
        <f>SUM(H113:H120)</f>
        <v>11768067</v>
      </c>
      <c r="I121" s="37">
        <f t="shared" si="25"/>
        <v>8.9616638151024941E-2</v>
      </c>
      <c r="J121" s="32">
        <f>SUM(J113:J120)</f>
        <v>12369528</v>
      </c>
      <c r="K121" s="37">
        <f t="shared" si="26"/>
        <v>9.3210080540199622E-2</v>
      </c>
      <c r="L121" s="32">
        <f>SUM(L113:L120)</f>
        <v>0</v>
      </c>
      <c r="M121" s="37">
        <f t="shared" si="27"/>
        <v>0</v>
      </c>
      <c r="N121" s="32">
        <f t="shared" si="28"/>
        <v>36473671</v>
      </c>
      <c r="O121" s="37">
        <f t="shared" si="29"/>
        <v>0.27484588025563655</v>
      </c>
      <c r="P121" s="32">
        <f>SUM(P113:P120)</f>
        <v>11748411</v>
      </c>
      <c r="Q121" s="32">
        <f>SUM(Q113:Q120)</f>
        <v>119175606</v>
      </c>
      <c r="R121" s="32">
        <f>SUM(R113:R120)</f>
        <v>119165198</v>
      </c>
      <c r="S121" s="32">
        <f>SUM(S113:S120)</f>
        <v>33691256</v>
      </c>
      <c r="T121" s="37">
        <f t="shared" si="30"/>
        <v>0.28272731103925158</v>
      </c>
      <c r="U121" s="37">
        <f t="shared" si="31"/>
        <v>5.2868170853062502E-2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4305147</v>
      </c>
      <c r="E122" s="31">
        <v>3415001</v>
      </c>
      <c r="F122" s="31">
        <v>1118595</v>
      </c>
      <c r="G122" s="36">
        <f t="shared" si="24"/>
        <v>0.25982736477987861</v>
      </c>
      <c r="H122" s="31">
        <v>940396</v>
      </c>
      <c r="I122" s="36">
        <f t="shared" si="25"/>
        <v>0.21843528223310377</v>
      </c>
      <c r="J122" s="31">
        <v>962909</v>
      </c>
      <c r="K122" s="36">
        <f t="shared" si="26"/>
        <v>0.281964485515524</v>
      </c>
      <c r="L122" s="31">
        <v>0</v>
      </c>
      <c r="M122" s="36">
        <f t="shared" si="27"/>
        <v>0</v>
      </c>
      <c r="N122" s="31">
        <f t="shared" si="28"/>
        <v>3021900</v>
      </c>
      <c r="O122" s="36">
        <f t="shared" si="29"/>
        <v>0.88488993121817539</v>
      </c>
      <c r="P122" s="31">
        <v>862659</v>
      </c>
      <c r="Q122" s="31">
        <v>4334784</v>
      </c>
      <c r="R122" s="31">
        <v>4104049</v>
      </c>
      <c r="S122" s="31">
        <v>3030854</v>
      </c>
      <c r="T122" s="36">
        <f t="shared" si="30"/>
        <v>0.73850336582238663</v>
      </c>
      <c r="U122" s="36">
        <f t="shared" si="31"/>
        <v>0.11621046091213327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94784</v>
      </c>
      <c r="E123" s="31">
        <v>172963</v>
      </c>
      <c r="F123" s="31">
        <v>7474</v>
      </c>
      <c r="G123" s="36">
        <f t="shared" si="24"/>
        <v>7.8852970965563804E-2</v>
      </c>
      <c r="H123" s="31">
        <v>70836</v>
      </c>
      <c r="I123" s="36">
        <f t="shared" si="25"/>
        <v>0.74734132343011483</v>
      </c>
      <c r="J123" s="31">
        <v>45576</v>
      </c>
      <c r="K123" s="36">
        <f t="shared" si="26"/>
        <v>0.26350144250504443</v>
      </c>
      <c r="L123" s="31">
        <v>0</v>
      </c>
      <c r="M123" s="36">
        <f t="shared" si="27"/>
        <v>0</v>
      </c>
      <c r="N123" s="31">
        <f t="shared" si="28"/>
        <v>123886</v>
      </c>
      <c r="O123" s="36">
        <f t="shared" si="29"/>
        <v>0.71625723420615972</v>
      </c>
      <c r="P123" s="31">
        <v>24468</v>
      </c>
      <c r="Q123" s="31">
        <v>34734</v>
      </c>
      <c r="R123" s="31">
        <v>90357</v>
      </c>
      <c r="S123" s="31">
        <v>43681</v>
      </c>
      <c r="T123" s="36">
        <f t="shared" si="30"/>
        <v>0.48342685126774904</v>
      </c>
      <c r="U123" s="36">
        <f t="shared" si="31"/>
        <v>0.862677783227072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220616</v>
      </c>
      <c r="E124" s="31">
        <v>211979</v>
      </c>
      <c r="F124" s="31">
        <v>15388</v>
      </c>
      <c r="G124" s="36">
        <f t="shared" si="24"/>
        <v>6.9750154113935522E-2</v>
      </c>
      <c r="H124" s="31">
        <v>48645</v>
      </c>
      <c r="I124" s="36">
        <f t="shared" si="25"/>
        <v>0.22049624687239366</v>
      </c>
      <c r="J124" s="31">
        <v>41717</v>
      </c>
      <c r="K124" s="36">
        <f t="shared" si="26"/>
        <v>0.19679779600809513</v>
      </c>
      <c r="L124" s="31">
        <v>0</v>
      </c>
      <c r="M124" s="36">
        <f t="shared" si="27"/>
        <v>0</v>
      </c>
      <c r="N124" s="31">
        <f t="shared" si="28"/>
        <v>105750</v>
      </c>
      <c r="O124" s="36">
        <f t="shared" si="29"/>
        <v>0.49887017110185444</v>
      </c>
      <c r="P124" s="31">
        <v>71886</v>
      </c>
      <c r="Q124" s="31">
        <v>161892</v>
      </c>
      <c r="R124" s="31">
        <v>202633</v>
      </c>
      <c r="S124" s="31">
        <v>92999</v>
      </c>
      <c r="T124" s="36">
        <f t="shared" si="30"/>
        <v>0.45895288526547995</v>
      </c>
      <c r="U124" s="36">
        <f t="shared" si="31"/>
        <v>-0.41967837965667865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4620547</v>
      </c>
      <c r="E126" s="32">
        <f>SUM(E122:E125)</f>
        <v>3799943</v>
      </c>
      <c r="F126" s="32">
        <f>SUM(F122:F125)</f>
        <v>1141457</v>
      </c>
      <c r="G126" s="37">
        <f t="shared" si="24"/>
        <v>0.24703936568549134</v>
      </c>
      <c r="H126" s="32">
        <f>SUM(H122:H125)</f>
        <v>1059877</v>
      </c>
      <c r="I126" s="37">
        <f t="shared" si="25"/>
        <v>0.22938344745762784</v>
      </c>
      <c r="J126" s="32">
        <f>SUM(J122:J125)</f>
        <v>1050202</v>
      </c>
      <c r="K126" s="37">
        <f t="shared" si="26"/>
        <v>0.27637309296481555</v>
      </c>
      <c r="L126" s="32">
        <f>SUM(L122:L125)</f>
        <v>0</v>
      </c>
      <c r="M126" s="37">
        <f t="shared" si="27"/>
        <v>0</v>
      </c>
      <c r="N126" s="32">
        <f t="shared" si="28"/>
        <v>3251536</v>
      </c>
      <c r="O126" s="37">
        <f t="shared" si="29"/>
        <v>0.85568020362410702</v>
      </c>
      <c r="P126" s="32">
        <f>SUM(P122:P125)</f>
        <v>959013</v>
      </c>
      <c r="Q126" s="32">
        <f>SUM(Q122:Q125)</f>
        <v>4531410</v>
      </c>
      <c r="R126" s="32">
        <f>SUM(R122:R125)</f>
        <v>4397039</v>
      </c>
      <c r="S126" s="32">
        <f>SUM(S122:S125)</f>
        <v>3167534</v>
      </c>
      <c r="T126" s="37">
        <f t="shared" si="30"/>
        <v>0.72037887314622406</v>
      </c>
      <c r="U126" s="37">
        <f t="shared" si="31"/>
        <v>9.5086302271189194E-2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103500</v>
      </c>
      <c r="E127" s="31">
        <v>148500</v>
      </c>
      <c r="F127" s="31">
        <v>13573</v>
      </c>
      <c r="G127" s="36">
        <f t="shared" si="24"/>
        <v>0.13114009661835749</v>
      </c>
      <c r="H127" s="31">
        <v>66948</v>
      </c>
      <c r="I127" s="36">
        <f t="shared" si="25"/>
        <v>0.64684057971014497</v>
      </c>
      <c r="J127" s="31">
        <v>28806</v>
      </c>
      <c r="K127" s="36">
        <f t="shared" si="26"/>
        <v>0.19397979797979797</v>
      </c>
      <c r="L127" s="31">
        <v>0</v>
      </c>
      <c r="M127" s="36">
        <f t="shared" si="27"/>
        <v>0</v>
      </c>
      <c r="N127" s="31">
        <f t="shared" si="28"/>
        <v>109327</v>
      </c>
      <c r="O127" s="36">
        <f t="shared" si="29"/>
        <v>0.7362087542087542</v>
      </c>
      <c r="P127" s="31">
        <v>36035</v>
      </c>
      <c r="Q127" s="31">
        <v>29396</v>
      </c>
      <c r="R127" s="31">
        <v>99396</v>
      </c>
      <c r="S127" s="31">
        <v>85526</v>
      </c>
      <c r="T127" s="36">
        <f t="shared" si="30"/>
        <v>0.86045716125397398</v>
      </c>
      <c r="U127" s="36">
        <f t="shared" si="31"/>
        <v>-0.20061051755237969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103500</v>
      </c>
      <c r="E132" s="32">
        <f>SUM(E127:E131)</f>
        <v>148500</v>
      </c>
      <c r="F132" s="32">
        <f>SUM(F127:F131)</f>
        <v>13573</v>
      </c>
      <c r="G132" s="37">
        <f t="shared" si="24"/>
        <v>0.13114009661835749</v>
      </c>
      <c r="H132" s="32">
        <f>SUM(H127:H131)</f>
        <v>66948</v>
      </c>
      <c r="I132" s="37">
        <f t="shared" si="25"/>
        <v>0.64684057971014497</v>
      </c>
      <c r="J132" s="32">
        <f>SUM(J127:J131)</f>
        <v>28806</v>
      </c>
      <c r="K132" s="37">
        <f t="shared" si="26"/>
        <v>0.19397979797979797</v>
      </c>
      <c r="L132" s="32">
        <f>SUM(L127:L131)</f>
        <v>0</v>
      </c>
      <c r="M132" s="37">
        <f t="shared" si="27"/>
        <v>0</v>
      </c>
      <c r="N132" s="32">
        <f t="shared" si="28"/>
        <v>109327</v>
      </c>
      <c r="O132" s="37">
        <f t="shared" si="29"/>
        <v>0.7362087542087542</v>
      </c>
      <c r="P132" s="32">
        <f>SUM(P127:P131)</f>
        <v>36035</v>
      </c>
      <c r="Q132" s="32">
        <f>SUM(Q127:Q131)</f>
        <v>29396</v>
      </c>
      <c r="R132" s="32">
        <f>SUM(R127:R131)</f>
        <v>99396</v>
      </c>
      <c r="S132" s="32">
        <f>SUM(S127:S131)</f>
        <v>85526</v>
      </c>
      <c r="T132" s="37">
        <f t="shared" si="30"/>
        <v>0.86045716125397398</v>
      </c>
      <c r="U132" s="37">
        <f t="shared" si="31"/>
        <v>-0.20061051755237969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205045</v>
      </c>
      <c r="E133" s="31">
        <v>205045</v>
      </c>
      <c r="F133" s="31">
        <v>39183</v>
      </c>
      <c r="G133" s="36">
        <f t="shared" si="24"/>
        <v>0.1910946377624424</v>
      </c>
      <c r="H133" s="31">
        <v>40083</v>
      </c>
      <c r="I133" s="36">
        <f t="shared" si="25"/>
        <v>0.19548391816430541</v>
      </c>
      <c r="J133" s="31">
        <v>17092</v>
      </c>
      <c r="K133" s="36">
        <f t="shared" si="26"/>
        <v>8.3357311809602763E-2</v>
      </c>
      <c r="L133" s="31">
        <v>0</v>
      </c>
      <c r="M133" s="36">
        <f t="shared" si="27"/>
        <v>0</v>
      </c>
      <c r="N133" s="31">
        <f t="shared" si="28"/>
        <v>96358</v>
      </c>
      <c r="O133" s="36">
        <f t="shared" si="29"/>
        <v>0.46993586773635054</v>
      </c>
      <c r="P133" s="31">
        <v>39904</v>
      </c>
      <c r="Q133" s="31">
        <v>195467</v>
      </c>
      <c r="R133" s="31">
        <v>195467</v>
      </c>
      <c r="S133" s="31">
        <v>121379</v>
      </c>
      <c r="T133" s="36">
        <f t="shared" si="30"/>
        <v>0.62096926846986955</v>
      </c>
      <c r="U133" s="36">
        <f t="shared" si="31"/>
        <v>-0.57167201283079394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725619</v>
      </c>
      <c r="E134" s="31">
        <v>7497232</v>
      </c>
      <c r="F134" s="31">
        <v>219390</v>
      </c>
      <c r="G134" s="36">
        <f t="shared" si="24"/>
        <v>0.30234875327134486</v>
      </c>
      <c r="H134" s="31">
        <v>1325892</v>
      </c>
      <c r="I134" s="36">
        <f t="shared" si="25"/>
        <v>1.8272564527665345</v>
      </c>
      <c r="J134" s="31">
        <v>750080</v>
      </c>
      <c r="K134" s="36">
        <f t="shared" si="26"/>
        <v>0.10004759089754725</v>
      </c>
      <c r="L134" s="31">
        <v>0</v>
      </c>
      <c r="M134" s="36">
        <f t="shared" si="27"/>
        <v>0</v>
      </c>
      <c r="N134" s="31">
        <f t="shared" si="28"/>
        <v>2295362</v>
      </c>
      <c r="O134" s="36">
        <f t="shared" si="29"/>
        <v>0.30616126058257231</v>
      </c>
      <c r="P134" s="31">
        <v>638626</v>
      </c>
      <c r="Q134" s="31">
        <v>3901280</v>
      </c>
      <c r="R134" s="31">
        <v>3601072</v>
      </c>
      <c r="S134" s="31">
        <v>1448207</v>
      </c>
      <c r="T134" s="36">
        <f t="shared" si="30"/>
        <v>0.40215996792066361</v>
      </c>
      <c r="U134" s="36">
        <f t="shared" si="31"/>
        <v>0.17452155095470578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930664</v>
      </c>
      <c r="E137" s="32">
        <f>SUM(E133:E136)</f>
        <v>7702277</v>
      </c>
      <c r="F137" s="32">
        <f>SUM(F133:F136)</f>
        <v>258573</v>
      </c>
      <c r="G137" s="37">
        <f t="shared" ref="G137:G170" si="32">IF(($D137     =0),0,($F137     /$D137     ))</f>
        <v>0.2778371141464589</v>
      </c>
      <c r="H137" s="32">
        <f>SUM(H133:H136)</f>
        <v>1365975</v>
      </c>
      <c r="I137" s="37">
        <f t="shared" ref="I137:I170" si="33">IF(($D137     =0),0,($H137     /$D137     ))</f>
        <v>1.4677423860813354</v>
      </c>
      <c r="J137" s="32">
        <f>SUM(J133:J136)</f>
        <v>767172</v>
      </c>
      <c r="K137" s="37">
        <f t="shared" ref="K137:K170" si="34">IF(($E137     =0),0,($J137     /$E137     ))</f>
        <v>9.9603273161949377E-2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2391720</v>
      </c>
      <c r="O137" s="37">
        <f t="shared" ref="O137:O170" si="37">IF(($E137     =0),0,($N137     /$E137     ))</f>
        <v>0.31052116146952391</v>
      </c>
      <c r="P137" s="32">
        <f>SUM(P133:P136)</f>
        <v>678530</v>
      </c>
      <c r="Q137" s="32">
        <f>SUM(Q133:Q136)</f>
        <v>4096747</v>
      </c>
      <c r="R137" s="32">
        <f>SUM(R133:R136)</f>
        <v>3796539</v>
      </c>
      <c r="S137" s="32">
        <f>SUM(S133:S136)</f>
        <v>1569586</v>
      </c>
      <c r="T137" s="37">
        <f t="shared" ref="T137:T170" si="38">IF(($R137     =0),0,($S137     /$R137     ))</f>
        <v>0.41342549095373443</v>
      </c>
      <c r="U137" s="37">
        <f t="shared" ref="U137:U170" si="39">IF(($P137     =0),0,(($J137     /$P137     )-1))</f>
        <v>0.13063829160096097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3282072</v>
      </c>
      <c r="E138" s="31">
        <v>3282072</v>
      </c>
      <c r="F138" s="31">
        <v>326400</v>
      </c>
      <c r="G138" s="36">
        <f t="shared" si="32"/>
        <v>9.9449372225837829E-2</v>
      </c>
      <c r="H138" s="31">
        <v>614100</v>
      </c>
      <c r="I138" s="36">
        <f t="shared" si="33"/>
        <v>0.18710741263445774</v>
      </c>
      <c r="J138" s="31">
        <v>658900</v>
      </c>
      <c r="K138" s="36">
        <f t="shared" si="34"/>
        <v>0.20075732646937666</v>
      </c>
      <c r="L138" s="31">
        <v>0</v>
      </c>
      <c r="M138" s="36">
        <f t="shared" si="35"/>
        <v>0</v>
      </c>
      <c r="N138" s="31">
        <f t="shared" si="36"/>
        <v>1599400</v>
      </c>
      <c r="O138" s="36">
        <f t="shared" si="37"/>
        <v>0.48731411132967223</v>
      </c>
      <c r="P138" s="31">
        <v>603550</v>
      </c>
      <c r="Q138" s="31">
        <v>3123000</v>
      </c>
      <c r="R138" s="31">
        <v>3123000</v>
      </c>
      <c r="S138" s="31">
        <v>1330250</v>
      </c>
      <c r="T138" s="36">
        <f t="shared" si="38"/>
        <v>0.42595260967018894</v>
      </c>
      <c r="U138" s="36">
        <f t="shared" si="39"/>
        <v>9.1707397895783194E-2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1121886</v>
      </c>
      <c r="E139" s="31">
        <v>1121886</v>
      </c>
      <c r="F139" s="31">
        <v>467451</v>
      </c>
      <c r="G139" s="36">
        <f t="shared" si="32"/>
        <v>0.41666532963242253</v>
      </c>
      <c r="H139" s="31">
        <v>373966</v>
      </c>
      <c r="I139" s="36">
        <f t="shared" si="33"/>
        <v>0.33333689875798433</v>
      </c>
      <c r="J139" s="31">
        <v>280468</v>
      </c>
      <c r="K139" s="36">
        <f t="shared" si="34"/>
        <v>0.24999688025343039</v>
      </c>
      <c r="L139" s="31">
        <v>0</v>
      </c>
      <c r="M139" s="36">
        <f t="shared" si="35"/>
        <v>0</v>
      </c>
      <c r="N139" s="31">
        <f t="shared" si="36"/>
        <v>1121885</v>
      </c>
      <c r="O139" s="36">
        <f t="shared" si="37"/>
        <v>0.99999910864383723</v>
      </c>
      <c r="P139" s="31">
        <v>137113</v>
      </c>
      <c r="Q139" s="31">
        <v>1236074</v>
      </c>
      <c r="R139" s="31">
        <v>1064168</v>
      </c>
      <c r="S139" s="31">
        <v>1064168</v>
      </c>
      <c r="T139" s="36">
        <f t="shared" si="38"/>
        <v>1</v>
      </c>
      <c r="U139" s="36">
        <f t="shared" si="39"/>
        <v>1.0455244943951341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3545000</v>
      </c>
      <c r="E140" s="31">
        <v>195000</v>
      </c>
      <c r="F140" s="31">
        <v>6452</v>
      </c>
      <c r="G140" s="36">
        <f t="shared" si="32"/>
        <v>1.8200282087447108E-3</v>
      </c>
      <c r="H140" s="31">
        <v>108927</v>
      </c>
      <c r="I140" s="36">
        <f t="shared" si="33"/>
        <v>3.072693935119887E-2</v>
      </c>
      <c r="J140" s="31">
        <v>41021</v>
      </c>
      <c r="K140" s="36">
        <f t="shared" si="34"/>
        <v>0.21036410256410257</v>
      </c>
      <c r="L140" s="31">
        <v>0</v>
      </c>
      <c r="M140" s="36">
        <f t="shared" si="35"/>
        <v>0</v>
      </c>
      <c r="N140" s="31">
        <f t="shared" si="36"/>
        <v>156400</v>
      </c>
      <c r="O140" s="36">
        <f t="shared" si="37"/>
        <v>0.80205128205128207</v>
      </c>
      <c r="P140" s="31">
        <v>6261</v>
      </c>
      <c r="Q140" s="31">
        <v>4854330</v>
      </c>
      <c r="R140" s="31">
        <v>4854330</v>
      </c>
      <c r="S140" s="31">
        <v>30010</v>
      </c>
      <c r="T140" s="36">
        <f t="shared" si="38"/>
        <v>6.182109580518836E-3</v>
      </c>
      <c r="U140" s="36">
        <f t="shared" si="39"/>
        <v>5.5518287813448328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889552</v>
      </c>
      <c r="E141" s="31">
        <v>693410</v>
      </c>
      <c r="F141" s="31">
        <v>202283</v>
      </c>
      <c r="G141" s="36">
        <f t="shared" si="32"/>
        <v>0.22739873554328471</v>
      </c>
      <c r="H141" s="31">
        <v>61641</v>
      </c>
      <c r="I141" s="36">
        <f t="shared" si="33"/>
        <v>6.9294431354209762E-2</v>
      </c>
      <c r="J141" s="31">
        <v>137475</v>
      </c>
      <c r="K141" s="36">
        <f t="shared" si="34"/>
        <v>0.19825932709363869</v>
      </c>
      <c r="L141" s="31">
        <v>0</v>
      </c>
      <c r="M141" s="36">
        <f t="shared" si="35"/>
        <v>0</v>
      </c>
      <c r="N141" s="31">
        <f t="shared" si="36"/>
        <v>401399</v>
      </c>
      <c r="O141" s="36">
        <f t="shared" si="37"/>
        <v>0.57887685496315311</v>
      </c>
      <c r="P141" s="31">
        <v>0</v>
      </c>
      <c r="Q141" s="31">
        <v>566957</v>
      </c>
      <c r="R141" s="31">
        <v>800000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57429</v>
      </c>
      <c r="E143" s="31">
        <v>57429</v>
      </c>
      <c r="F143" s="31">
        <v>6494</v>
      </c>
      <c r="G143" s="36">
        <f t="shared" si="32"/>
        <v>0.11307875811872051</v>
      </c>
      <c r="H143" s="31">
        <v>16897</v>
      </c>
      <c r="I143" s="36">
        <f t="shared" si="33"/>
        <v>0.29422417245642446</v>
      </c>
      <c r="J143" s="31">
        <v>1400</v>
      </c>
      <c r="K143" s="36">
        <f t="shared" si="34"/>
        <v>2.437792752790402E-2</v>
      </c>
      <c r="L143" s="31">
        <v>0</v>
      </c>
      <c r="M143" s="36">
        <f t="shared" si="35"/>
        <v>0</v>
      </c>
      <c r="N143" s="31">
        <f t="shared" si="36"/>
        <v>24791</v>
      </c>
      <c r="O143" s="36">
        <f t="shared" si="37"/>
        <v>0.43168085810304896</v>
      </c>
      <c r="P143" s="31">
        <v>4782</v>
      </c>
      <c r="Q143" s="31">
        <v>2000000</v>
      </c>
      <c r="R143" s="31">
        <v>2054746</v>
      </c>
      <c r="S143" s="31">
        <v>36717</v>
      </c>
      <c r="T143" s="36">
        <f t="shared" si="38"/>
        <v>1.7869361955200301E-2</v>
      </c>
      <c r="U143" s="36">
        <f t="shared" si="39"/>
        <v>-0.70723546633207857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8895939</v>
      </c>
      <c r="E144" s="32">
        <f>SUM(E138:E143)</f>
        <v>5349797</v>
      </c>
      <c r="F144" s="32">
        <f>SUM(F138:F143)</f>
        <v>1009080</v>
      </c>
      <c r="G144" s="37">
        <f t="shared" si="32"/>
        <v>0.1134315331973387</v>
      </c>
      <c r="H144" s="32">
        <f>SUM(H138:H143)</f>
        <v>1175531</v>
      </c>
      <c r="I144" s="37">
        <f t="shared" si="33"/>
        <v>0.13214243038312201</v>
      </c>
      <c r="J144" s="32">
        <f>SUM(J138:J143)</f>
        <v>1119264</v>
      </c>
      <c r="K144" s="37">
        <f t="shared" si="34"/>
        <v>0.20921616278150368</v>
      </c>
      <c r="L144" s="32">
        <f>SUM(L138:L143)</f>
        <v>0</v>
      </c>
      <c r="M144" s="37">
        <f t="shared" si="35"/>
        <v>0</v>
      </c>
      <c r="N144" s="32">
        <f t="shared" si="36"/>
        <v>3303875</v>
      </c>
      <c r="O144" s="37">
        <f t="shared" si="37"/>
        <v>0.6175701620080164</v>
      </c>
      <c r="P144" s="32">
        <f>SUM(P138:P143)</f>
        <v>751706</v>
      </c>
      <c r="Q144" s="32">
        <f>SUM(Q138:Q143)</f>
        <v>11780361</v>
      </c>
      <c r="R144" s="32">
        <f>SUM(R138:R143)</f>
        <v>11896244</v>
      </c>
      <c r="S144" s="32">
        <f>SUM(S138:S143)</f>
        <v>2461145</v>
      </c>
      <c r="T144" s="37">
        <f t="shared" si="38"/>
        <v>0.20688420647727132</v>
      </c>
      <c r="U144" s="37">
        <f t="shared" si="39"/>
        <v>0.48896510071756771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4642</v>
      </c>
      <c r="E145" s="31">
        <v>54895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4642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30000</v>
      </c>
      <c r="E146" s="31">
        <v>35000</v>
      </c>
      <c r="F146" s="31">
        <v>9762</v>
      </c>
      <c r="G146" s="36">
        <f t="shared" si="32"/>
        <v>0.32540000000000002</v>
      </c>
      <c r="H146" s="31">
        <v>14859</v>
      </c>
      <c r="I146" s="36">
        <f t="shared" si="33"/>
        <v>0.49530000000000002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24621</v>
      </c>
      <c r="O146" s="36">
        <f t="shared" si="37"/>
        <v>0.70345714285714289</v>
      </c>
      <c r="P146" s="31">
        <v>6013</v>
      </c>
      <c r="Q146" s="31">
        <v>30000</v>
      </c>
      <c r="R146" s="31">
        <v>30000</v>
      </c>
      <c r="S146" s="31">
        <v>520304</v>
      </c>
      <c r="T146" s="36">
        <f t="shared" si="38"/>
        <v>17.343466666666668</v>
      </c>
      <c r="U146" s="36">
        <f t="shared" si="39"/>
        <v>-1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102790</v>
      </c>
      <c r="R148" s="31">
        <v>52790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34642</v>
      </c>
      <c r="E150" s="32">
        <f>SUM(E145:E149)</f>
        <v>89895</v>
      </c>
      <c r="F150" s="32">
        <f>SUM(F145:F149)</f>
        <v>9762</v>
      </c>
      <c r="G150" s="37">
        <f t="shared" si="32"/>
        <v>0.28179666301021883</v>
      </c>
      <c r="H150" s="32">
        <f>SUM(H145:H149)</f>
        <v>14859</v>
      </c>
      <c r="I150" s="37">
        <f t="shared" si="33"/>
        <v>0.42893020033485363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24621</v>
      </c>
      <c r="O150" s="37">
        <f t="shared" si="37"/>
        <v>0.27388620056732854</v>
      </c>
      <c r="P150" s="32">
        <f>SUM(P145:P149)</f>
        <v>6013</v>
      </c>
      <c r="Q150" s="32">
        <f>SUM(Q145:Q149)</f>
        <v>132790</v>
      </c>
      <c r="R150" s="32">
        <f>SUM(R145:R149)</f>
        <v>87432</v>
      </c>
      <c r="S150" s="32">
        <f>SUM(S145:S149)</f>
        <v>520304</v>
      </c>
      <c r="T150" s="37">
        <f t="shared" si="38"/>
        <v>5.9509561716533996</v>
      </c>
      <c r="U150" s="37">
        <f t="shared" si="39"/>
        <v>-1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9403200</v>
      </c>
      <c r="E152" s="31">
        <v>5315291</v>
      </c>
      <c r="F152" s="31">
        <v>710476</v>
      </c>
      <c r="G152" s="36">
        <f t="shared" si="32"/>
        <v>7.5556831716862338E-2</v>
      </c>
      <c r="H152" s="31">
        <v>1350302</v>
      </c>
      <c r="I152" s="36">
        <f t="shared" si="33"/>
        <v>0.1436002637400034</v>
      </c>
      <c r="J152" s="31">
        <v>2231352</v>
      </c>
      <c r="K152" s="36">
        <f t="shared" si="34"/>
        <v>0.41979865260434474</v>
      </c>
      <c r="L152" s="31">
        <v>0</v>
      </c>
      <c r="M152" s="36">
        <f t="shared" si="35"/>
        <v>0</v>
      </c>
      <c r="N152" s="31">
        <f t="shared" si="36"/>
        <v>4292130</v>
      </c>
      <c r="O152" s="36">
        <f t="shared" si="37"/>
        <v>0.80750611772713854</v>
      </c>
      <c r="P152" s="31">
        <v>1250395</v>
      </c>
      <c r="Q152" s="31">
        <v>9622200</v>
      </c>
      <c r="R152" s="31">
        <v>3682200</v>
      </c>
      <c r="S152" s="31">
        <v>1657711</v>
      </c>
      <c r="T152" s="36">
        <f t="shared" si="38"/>
        <v>0.45019580685459781</v>
      </c>
      <c r="U152" s="36">
        <f t="shared" si="39"/>
        <v>0.78451769240919877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326430</v>
      </c>
      <c r="E155" s="31">
        <v>362879</v>
      </c>
      <c r="F155" s="31">
        <v>63130</v>
      </c>
      <c r="G155" s="36">
        <f t="shared" si="32"/>
        <v>0.19339521490059125</v>
      </c>
      <c r="H155" s="31">
        <v>45749</v>
      </c>
      <c r="I155" s="36">
        <f t="shared" si="33"/>
        <v>0.14014949606347457</v>
      </c>
      <c r="J155" s="31">
        <v>70304</v>
      </c>
      <c r="K155" s="36">
        <f t="shared" si="34"/>
        <v>0.19373951096646541</v>
      </c>
      <c r="L155" s="31">
        <v>0</v>
      </c>
      <c r="M155" s="36">
        <f t="shared" si="35"/>
        <v>0</v>
      </c>
      <c r="N155" s="31">
        <f t="shared" si="36"/>
        <v>179183</v>
      </c>
      <c r="O155" s="36">
        <f t="shared" si="37"/>
        <v>0.49378167378106752</v>
      </c>
      <c r="P155" s="31">
        <v>60172</v>
      </c>
      <c r="Q155" s="31">
        <v>205224</v>
      </c>
      <c r="R155" s="31">
        <v>205224</v>
      </c>
      <c r="S155" s="31">
        <v>159633</v>
      </c>
      <c r="T155" s="36">
        <f t="shared" si="38"/>
        <v>0.77784762016138465</v>
      </c>
      <c r="U155" s="36">
        <f t="shared" si="39"/>
        <v>0.16838396596423588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9729630</v>
      </c>
      <c r="E157" s="32">
        <f>SUM(E151:E156)</f>
        <v>5678170</v>
      </c>
      <c r="F157" s="32">
        <f>SUM(F151:F156)</f>
        <v>773606</v>
      </c>
      <c r="G157" s="37">
        <f t="shared" si="32"/>
        <v>7.951032053634105E-2</v>
      </c>
      <c r="H157" s="32">
        <f>SUM(H151:H156)</f>
        <v>1396051</v>
      </c>
      <c r="I157" s="37">
        <f t="shared" si="33"/>
        <v>0.1434844901604686</v>
      </c>
      <c r="J157" s="32">
        <f>SUM(J151:J156)</f>
        <v>2301656</v>
      </c>
      <c r="K157" s="37">
        <f t="shared" si="34"/>
        <v>0.40535172423509686</v>
      </c>
      <c r="L157" s="32">
        <f>SUM(L151:L156)</f>
        <v>0</v>
      </c>
      <c r="M157" s="37">
        <f t="shared" si="35"/>
        <v>0</v>
      </c>
      <c r="N157" s="32">
        <f t="shared" si="36"/>
        <v>4471313</v>
      </c>
      <c r="O157" s="37">
        <f t="shared" si="37"/>
        <v>0.78745669819677822</v>
      </c>
      <c r="P157" s="32">
        <f>SUM(P151:P156)</f>
        <v>1310567</v>
      </c>
      <c r="Q157" s="32">
        <f>SUM(Q151:Q156)</f>
        <v>9827424</v>
      </c>
      <c r="R157" s="32">
        <f>SUM(R151:R156)</f>
        <v>3887424</v>
      </c>
      <c r="S157" s="32">
        <f>SUM(S151:S156)</f>
        <v>1817344</v>
      </c>
      <c r="T157" s="37">
        <f t="shared" si="38"/>
        <v>0.4674931265537281</v>
      </c>
      <c r="U157" s="37">
        <f t="shared" si="39"/>
        <v>0.75622917409029822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0</v>
      </c>
      <c r="E163" s="32">
        <f>SUM(E158:E162)</f>
        <v>0</v>
      </c>
      <c r="F163" s="32">
        <f>SUM(F158:F162)</f>
        <v>0</v>
      </c>
      <c r="G163" s="37">
        <f t="shared" si="32"/>
        <v>0</v>
      </c>
      <c r="H163" s="32">
        <f>SUM(H158:H162)</f>
        <v>0</v>
      </c>
      <c r="I163" s="37">
        <f t="shared" si="33"/>
        <v>0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0</v>
      </c>
      <c r="O163" s="37">
        <f t="shared" si="37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8"/>
        <v>0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30000</v>
      </c>
      <c r="E165" s="31">
        <v>30000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350000</v>
      </c>
      <c r="E166" s="31">
        <v>322200</v>
      </c>
      <c r="F166" s="31">
        <v>42250</v>
      </c>
      <c r="G166" s="36">
        <f t="shared" si="32"/>
        <v>0.12071428571428572</v>
      </c>
      <c r="H166" s="31">
        <v>94400</v>
      </c>
      <c r="I166" s="36">
        <f t="shared" si="33"/>
        <v>0.26971428571428574</v>
      </c>
      <c r="J166" s="31">
        <v>73300</v>
      </c>
      <c r="K166" s="36">
        <f t="shared" si="34"/>
        <v>0.22749844816883924</v>
      </c>
      <c r="L166" s="31">
        <v>0</v>
      </c>
      <c r="M166" s="36">
        <f t="shared" si="35"/>
        <v>0</v>
      </c>
      <c r="N166" s="31">
        <f t="shared" si="36"/>
        <v>209950</v>
      </c>
      <c r="O166" s="36">
        <f t="shared" si="37"/>
        <v>0.65161390440720046</v>
      </c>
      <c r="P166" s="31">
        <v>104050</v>
      </c>
      <c r="Q166" s="31">
        <v>250000</v>
      </c>
      <c r="R166" s="31">
        <v>337800</v>
      </c>
      <c r="S166" s="31">
        <v>269300</v>
      </c>
      <c r="T166" s="36">
        <f t="shared" si="38"/>
        <v>0.79721728833629368</v>
      </c>
      <c r="U166" s="36">
        <f t="shared" si="39"/>
        <v>-0.29553099471407973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380000</v>
      </c>
      <c r="E169" s="32">
        <f>SUM(E164:E168)</f>
        <v>352200</v>
      </c>
      <c r="F169" s="32">
        <f>SUM(F164:F168)</f>
        <v>42250</v>
      </c>
      <c r="G169" s="37">
        <f t="shared" si="32"/>
        <v>0.11118421052631579</v>
      </c>
      <c r="H169" s="32">
        <f>SUM(H164:H168)</f>
        <v>94400</v>
      </c>
      <c r="I169" s="37">
        <f t="shared" si="33"/>
        <v>0.24842105263157896</v>
      </c>
      <c r="J169" s="32">
        <f>SUM(J164:J168)</f>
        <v>73300</v>
      </c>
      <c r="K169" s="37">
        <f t="shared" si="34"/>
        <v>0.20812038614423622</v>
      </c>
      <c r="L169" s="32">
        <f>SUM(L164:L168)</f>
        <v>0</v>
      </c>
      <c r="M169" s="37">
        <f t="shared" si="35"/>
        <v>0</v>
      </c>
      <c r="N169" s="32">
        <f t="shared" si="36"/>
        <v>209950</v>
      </c>
      <c r="O169" s="37">
        <f t="shared" si="37"/>
        <v>0.59611016467915956</v>
      </c>
      <c r="P169" s="32">
        <f>SUM(P164:P168)</f>
        <v>104050</v>
      </c>
      <c r="Q169" s="32">
        <f>SUM(Q164:Q168)</f>
        <v>250000</v>
      </c>
      <c r="R169" s="32">
        <f>SUM(R164:R168)</f>
        <v>337800</v>
      </c>
      <c r="S169" s="32">
        <f>SUM(S164:S168)</f>
        <v>269300</v>
      </c>
      <c r="T169" s="37">
        <f t="shared" si="38"/>
        <v>0.79721728833629368</v>
      </c>
      <c r="U169" s="37">
        <f t="shared" si="39"/>
        <v>-0.29553099471407973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330554792</v>
      </c>
      <c r="E170" s="32">
        <f>SUM(E105,E107:E111,E113:E120,E122:E125,E127:E131,E133:E136,E138:E143,E145:E149,E151:E156,E158:E162,E164:E168)</f>
        <v>332211390</v>
      </c>
      <c r="F170" s="32">
        <f>SUM(F105,F107:F111,F113:F120,F122:F125,F127:F131,F133:F136,F138:F143,F145:F149,F151:F156,F158:F162,F164:F168)</f>
        <v>59737995</v>
      </c>
      <c r="G170" s="37">
        <f t="shared" si="32"/>
        <v>0.18072040232289235</v>
      </c>
      <c r="H170" s="32">
        <f>SUM(H105,H107:H111,H113:H120,H122:H125,H127:H131,H133:H136,H138:H143,H145:H149,H151:H156,H158:H162,H164:H168)</f>
        <v>59966538</v>
      </c>
      <c r="I170" s="37">
        <f t="shared" si="33"/>
        <v>0.18141179450818551</v>
      </c>
      <c r="J170" s="32">
        <f>SUM(J105,J107:J111,J113:J120,J122:J125,J127:J131,J133:J136,J138:J143,J145:J149,J151:J156,J158:J162,J164:J168)</f>
        <v>63671172</v>
      </c>
      <c r="K170" s="37">
        <f t="shared" si="34"/>
        <v>0.19165860628679829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183375705</v>
      </c>
      <c r="O170" s="37">
        <f t="shared" si="37"/>
        <v>0.55198500268157569</v>
      </c>
      <c r="P170" s="32">
        <f>SUM(P105,P107:P111,P113:P120,P122:P125,P127:P131,P133:P136,P138:P143,P145:P149,P151:P156,P158:P162,P164:P168)</f>
        <v>61392145</v>
      </c>
      <c r="Q170" s="32">
        <f>SUM(Q105,Q107:Q111,Q113:Q120,Q122:Q125,Q127:Q131,Q133:Q136,Q138:Q143,Q145:Q149,Q151:Q156,Q158:Q162,Q164:Q168)</f>
        <v>304807188</v>
      </c>
      <c r="R170" s="32">
        <f>SUM(R105,R107:R111,R113:R120,R122:R125,R127:R131,R133:R136,R138:R143,R145:R149,R151:R156,R158:R162,R164:R168)</f>
        <v>304959574</v>
      </c>
      <c r="S170" s="32">
        <f>SUM(S105,S107:S111,S113:S120,S122:S125,S127:S131,S133:S136,S138:S143,S145:S149,S151:S156,S158:S162,S164:S168)</f>
        <v>176307331</v>
      </c>
      <c r="T170" s="37">
        <f t="shared" si="38"/>
        <v>0.57813345122262005</v>
      </c>
      <c r="U170" s="37">
        <f t="shared" si="39"/>
        <v>3.7122452717688992E-2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3550000</v>
      </c>
      <c r="F177" s="31">
        <v>-127034</v>
      </c>
      <c r="G177" s="36">
        <f t="shared" si="40"/>
        <v>0</v>
      </c>
      <c r="H177" s="31">
        <v>1940404</v>
      </c>
      <c r="I177" s="36">
        <f t="shared" si="41"/>
        <v>0</v>
      </c>
      <c r="J177" s="31">
        <v>514431</v>
      </c>
      <c r="K177" s="36">
        <f t="shared" si="42"/>
        <v>0.14491014084507042</v>
      </c>
      <c r="L177" s="31">
        <v>0</v>
      </c>
      <c r="M177" s="36">
        <f t="shared" si="43"/>
        <v>0</v>
      </c>
      <c r="N177" s="31">
        <f t="shared" si="44"/>
        <v>2327801</v>
      </c>
      <c r="O177" s="36">
        <f t="shared" si="45"/>
        <v>0.65571859154929579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3550000</v>
      </c>
      <c r="F179" s="32">
        <f>SUM(F173:F178)</f>
        <v>-127034</v>
      </c>
      <c r="G179" s="37">
        <f t="shared" si="40"/>
        <v>0</v>
      </c>
      <c r="H179" s="32">
        <f>SUM(H173:H178)</f>
        <v>1940404</v>
      </c>
      <c r="I179" s="37">
        <f t="shared" si="41"/>
        <v>0</v>
      </c>
      <c r="J179" s="32">
        <f>SUM(J173:J178)</f>
        <v>514431</v>
      </c>
      <c r="K179" s="37">
        <f t="shared" si="42"/>
        <v>0.14491014084507042</v>
      </c>
      <c r="L179" s="32">
        <f>SUM(L173:L178)</f>
        <v>0</v>
      </c>
      <c r="M179" s="37">
        <f t="shared" si="43"/>
        <v>0</v>
      </c>
      <c r="N179" s="32">
        <f t="shared" si="44"/>
        <v>2327801</v>
      </c>
      <c r="O179" s="37">
        <f t="shared" si="45"/>
        <v>0.65571859154929579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6623015</v>
      </c>
      <c r="E180" s="31">
        <v>6623015</v>
      </c>
      <c r="F180" s="31">
        <v>422000</v>
      </c>
      <c r="G180" s="36">
        <f t="shared" si="40"/>
        <v>6.3717204324616514E-2</v>
      </c>
      <c r="H180" s="31">
        <v>504766</v>
      </c>
      <c r="I180" s="36">
        <f t="shared" si="41"/>
        <v>7.6213929758576715E-2</v>
      </c>
      <c r="J180" s="31">
        <v>375704</v>
      </c>
      <c r="K180" s="36">
        <f t="shared" si="42"/>
        <v>5.6727034439752889E-2</v>
      </c>
      <c r="L180" s="31">
        <v>0</v>
      </c>
      <c r="M180" s="36">
        <f t="shared" si="43"/>
        <v>0</v>
      </c>
      <c r="N180" s="31">
        <f t="shared" si="44"/>
        <v>1302470</v>
      </c>
      <c r="O180" s="36">
        <f t="shared" si="45"/>
        <v>0.19665816852294613</v>
      </c>
      <c r="P180" s="31">
        <v>192774</v>
      </c>
      <c r="Q180" s="31">
        <v>6313647</v>
      </c>
      <c r="R180" s="31">
        <v>6313647</v>
      </c>
      <c r="S180" s="31">
        <v>560851</v>
      </c>
      <c r="T180" s="36">
        <f t="shared" si="46"/>
        <v>8.8831542213240619E-2</v>
      </c>
      <c r="U180" s="36">
        <f t="shared" si="47"/>
        <v>0.94893502235778682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70399061</v>
      </c>
      <c r="E184" s="31">
        <v>70378755</v>
      </c>
      <c r="F184" s="31">
        <v>29282167</v>
      </c>
      <c r="G184" s="36">
        <f t="shared" si="40"/>
        <v>0.41594542006746371</v>
      </c>
      <c r="H184" s="31">
        <v>23127506</v>
      </c>
      <c r="I184" s="36">
        <f t="shared" si="41"/>
        <v>0.32852009205065957</v>
      </c>
      <c r="J184" s="31">
        <v>17548193</v>
      </c>
      <c r="K184" s="36">
        <f t="shared" si="42"/>
        <v>0.24933934963754331</v>
      </c>
      <c r="L184" s="31">
        <v>0</v>
      </c>
      <c r="M184" s="36">
        <f t="shared" si="43"/>
        <v>0</v>
      </c>
      <c r="N184" s="31">
        <f t="shared" si="44"/>
        <v>69957866</v>
      </c>
      <c r="O184" s="36">
        <f t="shared" si="45"/>
        <v>0.99401965834718164</v>
      </c>
      <c r="P184" s="31">
        <v>60057</v>
      </c>
      <c r="Q184" s="31">
        <v>6358885</v>
      </c>
      <c r="R184" s="31">
        <v>380420</v>
      </c>
      <c r="S184" s="31">
        <v>250266</v>
      </c>
      <c r="T184" s="36">
        <f t="shared" si="46"/>
        <v>0.65786761999894849</v>
      </c>
      <c r="U184" s="36">
        <f t="shared" si="47"/>
        <v>291.19230064771801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77022076</v>
      </c>
      <c r="E185" s="32">
        <f>SUM(E180:E184)</f>
        <v>77001770</v>
      </c>
      <c r="F185" s="32">
        <f>SUM(F180:F184)</f>
        <v>29704167</v>
      </c>
      <c r="G185" s="37">
        <f t="shared" si="40"/>
        <v>0.38565783399554177</v>
      </c>
      <c r="H185" s="32">
        <f>SUM(H180:H184)</f>
        <v>23632272</v>
      </c>
      <c r="I185" s="37">
        <f t="shared" si="41"/>
        <v>0.3068246563491745</v>
      </c>
      <c r="J185" s="32">
        <f>SUM(J180:J184)</f>
        <v>17923897</v>
      </c>
      <c r="K185" s="37">
        <f t="shared" si="42"/>
        <v>0.23277253237165846</v>
      </c>
      <c r="L185" s="32">
        <f>SUM(L180:L184)</f>
        <v>0</v>
      </c>
      <c r="M185" s="37">
        <f t="shared" si="43"/>
        <v>0</v>
      </c>
      <c r="N185" s="32">
        <f t="shared" si="44"/>
        <v>71260336</v>
      </c>
      <c r="O185" s="37">
        <f t="shared" si="45"/>
        <v>0.92543763604395068</v>
      </c>
      <c r="P185" s="32">
        <f>SUM(P180:P184)</f>
        <v>252831</v>
      </c>
      <c r="Q185" s="32">
        <f>SUM(Q180:Q184)</f>
        <v>12672532</v>
      </c>
      <c r="R185" s="32">
        <f>SUM(R180:R184)</f>
        <v>6694067</v>
      </c>
      <c r="S185" s="32">
        <f>SUM(S180:S184)</f>
        <v>811117</v>
      </c>
      <c r="T185" s="37">
        <f t="shared" si="46"/>
        <v>0.12116953714386187</v>
      </c>
      <c r="U185" s="37">
        <f t="shared" si="47"/>
        <v>69.892797955946861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0</v>
      </c>
      <c r="R188" s="31">
        <v>0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40"/>
        <v>0</v>
      </c>
      <c r="H191" s="32">
        <f>SUM(H186:H190)</f>
        <v>0</v>
      </c>
      <c r="I191" s="37">
        <f t="shared" si="41"/>
        <v>0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0</v>
      </c>
      <c r="O191" s="37">
        <f t="shared" si="45"/>
        <v>0</v>
      </c>
      <c r="P191" s="32">
        <f>SUM(P186:P190)</f>
        <v>0</v>
      </c>
      <c r="Q191" s="32">
        <f>SUM(Q186:Q190)</f>
        <v>0</v>
      </c>
      <c r="R191" s="32">
        <f>SUM(R186:R190)</f>
        <v>0</v>
      </c>
      <c r="S191" s="32">
        <f>SUM(S186:S190)</f>
        <v>0</v>
      </c>
      <c r="T191" s="37">
        <f t="shared" si="46"/>
        <v>0</v>
      </c>
      <c r="U191" s="37">
        <f t="shared" si="47"/>
        <v>0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9622787</v>
      </c>
      <c r="E193" s="31">
        <v>12160042</v>
      </c>
      <c r="F193" s="31">
        <v>2800682</v>
      </c>
      <c r="G193" s="36">
        <f t="shared" si="40"/>
        <v>0.29104686615218645</v>
      </c>
      <c r="H193" s="31">
        <v>3307711</v>
      </c>
      <c r="I193" s="36">
        <f t="shared" si="41"/>
        <v>0.34373731851281752</v>
      </c>
      <c r="J193" s="31">
        <v>345751</v>
      </c>
      <c r="K193" s="36">
        <f t="shared" si="42"/>
        <v>2.8433372187365802E-2</v>
      </c>
      <c r="L193" s="31">
        <v>0</v>
      </c>
      <c r="M193" s="36">
        <f t="shared" si="43"/>
        <v>0</v>
      </c>
      <c r="N193" s="31">
        <f t="shared" si="44"/>
        <v>6454144</v>
      </c>
      <c r="O193" s="36">
        <f t="shared" si="45"/>
        <v>0.53076658781277231</v>
      </c>
      <c r="P193" s="31">
        <v>2767242</v>
      </c>
      <c r="Q193" s="31">
        <v>9173295</v>
      </c>
      <c r="R193" s="31">
        <v>9173295</v>
      </c>
      <c r="S193" s="31">
        <v>9308118</v>
      </c>
      <c r="T193" s="36">
        <f t="shared" si="46"/>
        <v>1.0146973361262228</v>
      </c>
      <c r="U193" s="36">
        <f t="shared" si="47"/>
        <v>-0.87505574142051912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4283285</v>
      </c>
      <c r="E196" s="31">
        <v>4283285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4083208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1805056</v>
      </c>
      <c r="E197" s="31">
        <v>1805056</v>
      </c>
      <c r="F197" s="31">
        <v>355833</v>
      </c>
      <c r="G197" s="36">
        <f t="shared" si="40"/>
        <v>0.19713128013756914</v>
      </c>
      <c r="H197" s="31">
        <v>434656</v>
      </c>
      <c r="I197" s="36">
        <f t="shared" si="41"/>
        <v>0.24079917742164231</v>
      </c>
      <c r="J197" s="31">
        <v>315530</v>
      </c>
      <c r="K197" s="36">
        <f t="shared" si="42"/>
        <v>0.17480344100127643</v>
      </c>
      <c r="L197" s="31">
        <v>0</v>
      </c>
      <c r="M197" s="36">
        <f t="shared" si="43"/>
        <v>0</v>
      </c>
      <c r="N197" s="31">
        <f t="shared" si="44"/>
        <v>1106019</v>
      </c>
      <c r="O197" s="36">
        <f t="shared" si="45"/>
        <v>0.61273389856048788</v>
      </c>
      <c r="P197" s="31">
        <v>353385</v>
      </c>
      <c r="Q197" s="31">
        <v>1815492</v>
      </c>
      <c r="R197" s="31">
        <v>1388408</v>
      </c>
      <c r="S197" s="31">
        <v>1048439</v>
      </c>
      <c r="T197" s="36">
        <f t="shared" si="46"/>
        <v>0.75513753882144152</v>
      </c>
      <c r="U197" s="36">
        <f t="shared" si="47"/>
        <v>-0.10712112851422673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15711128</v>
      </c>
      <c r="E198" s="32">
        <f>SUM(E192:E197)</f>
        <v>18248383</v>
      </c>
      <c r="F198" s="32">
        <f>SUM(F192:F197)</f>
        <v>3156515</v>
      </c>
      <c r="G198" s="37">
        <f t="shared" si="40"/>
        <v>0.20090950821608736</v>
      </c>
      <c r="H198" s="32">
        <f>SUM(H192:H197)</f>
        <v>3742367</v>
      </c>
      <c r="I198" s="37">
        <f t="shared" si="41"/>
        <v>0.23819849217700984</v>
      </c>
      <c r="J198" s="32">
        <f>SUM(J192:J197)</f>
        <v>661281</v>
      </c>
      <c r="K198" s="37">
        <f t="shared" si="42"/>
        <v>3.6237786109596666E-2</v>
      </c>
      <c r="L198" s="32">
        <f>SUM(L192:L197)</f>
        <v>0</v>
      </c>
      <c r="M198" s="37">
        <f t="shared" si="43"/>
        <v>0</v>
      </c>
      <c r="N198" s="32">
        <f t="shared" si="44"/>
        <v>7560163</v>
      </c>
      <c r="O198" s="37">
        <f t="shared" si="45"/>
        <v>0.41429221427454693</v>
      </c>
      <c r="P198" s="32">
        <f>SUM(P192:P197)</f>
        <v>3120627</v>
      </c>
      <c r="Q198" s="32">
        <f>SUM(Q192:Q197)</f>
        <v>15071995</v>
      </c>
      <c r="R198" s="32">
        <f>SUM(R192:R197)</f>
        <v>10561703</v>
      </c>
      <c r="S198" s="32">
        <f>SUM(S192:S197)</f>
        <v>10356557</v>
      </c>
      <c r="T198" s="37">
        <f t="shared" si="46"/>
        <v>0.98057642787342159</v>
      </c>
      <c r="U198" s="37">
        <f t="shared" si="47"/>
        <v>-0.78809354658534969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6242098</v>
      </c>
      <c r="E199" s="31">
        <v>6242098</v>
      </c>
      <c r="F199" s="31">
        <v>18412</v>
      </c>
      <c r="G199" s="36">
        <f t="shared" si="40"/>
        <v>2.9496493006037393E-3</v>
      </c>
      <c r="H199" s="31">
        <v>2760971</v>
      </c>
      <c r="I199" s="36">
        <f t="shared" si="41"/>
        <v>0.44231458717886196</v>
      </c>
      <c r="J199" s="31">
        <v>4800</v>
      </c>
      <c r="K199" s="36">
        <f t="shared" si="42"/>
        <v>7.6897222696599768E-4</v>
      </c>
      <c r="L199" s="31">
        <v>0</v>
      </c>
      <c r="M199" s="36">
        <f t="shared" si="43"/>
        <v>0</v>
      </c>
      <c r="N199" s="31">
        <f t="shared" si="44"/>
        <v>2784183</v>
      </c>
      <c r="O199" s="36">
        <f t="shared" si="45"/>
        <v>0.44603320870643171</v>
      </c>
      <c r="P199" s="31">
        <v>3987760</v>
      </c>
      <c r="Q199" s="31">
        <v>6031690</v>
      </c>
      <c r="R199" s="31">
        <v>5950523</v>
      </c>
      <c r="S199" s="31">
        <v>4042300</v>
      </c>
      <c r="T199" s="36">
        <f t="shared" si="46"/>
        <v>0.67931843974050687</v>
      </c>
      <c r="U199" s="36">
        <f t="shared" si="47"/>
        <v>-0.99879631672919134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6242098</v>
      </c>
      <c r="E204" s="32">
        <f>SUM(E199:E203)</f>
        <v>6242098</v>
      </c>
      <c r="F204" s="32">
        <f>SUM(F199:F203)</f>
        <v>18412</v>
      </c>
      <c r="G204" s="37">
        <f t="shared" si="40"/>
        <v>2.9496493006037393E-3</v>
      </c>
      <c r="H204" s="32">
        <f>SUM(H199:H203)</f>
        <v>2760971</v>
      </c>
      <c r="I204" s="37">
        <f t="shared" si="41"/>
        <v>0.44231458717886196</v>
      </c>
      <c r="J204" s="32">
        <f>SUM(J199:J203)</f>
        <v>4800</v>
      </c>
      <c r="K204" s="37">
        <f t="shared" si="42"/>
        <v>7.6897222696599768E-4</v>
      </c>
      <c r="L204" s="32">
        <f>SUM(L199:L203)</f>
        <v>0</v>
      </c>
      <c r="M204" s="37">
        <f t="shared" si="43"/>
        <v>0</v>
      </c>
      <c r="N204" s="32">
        <f t="shared" si="44"/>
        <v>2784183</v>
      </c>
      <c r="O204" s="37">
        <f t="shared" si="45"/>
        <v>0.44603320870643171</v>
      </c>
      <c r="P204" s="32">
        <f>SUM(P199:P203)</f>
        <v>3987760</v>
      </c>
      <c r="Q204" s="32">
        <f>SUM(Q199:Q203)</f>
        <v>6031690</v>
      </c>
      <c r="R204" s="32">
        <f>SUM(R199:R203)</f>
        <v>5950523</v>
      </c>
      <c r="S204" s="32">
        <f>SUM(S199:S203)</f>
        <v>4042300</v>
      </c>
      <c r="T204" s="37">
        <f t="shared" si="46"/>
        <v>0.67931843974050687</v>
      </c>
      <c r="U204" s="37">
        <f t="shared" si="47"/>
        <v>-0.99879631672919134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98975302</v>
      </c>
      <c r="E205" s="32">
        <f>SUM(E173:E178,E180:E184,E186:E190,E192:E197,E199:E203)</f>
        <v>105042251</v>
      </c>
      <c r="F205" s="32">
        <f>SUM(F173:F178,F180:F184,F186:F190,F192:F197,F199:F203)</f>
        <v>32752060</v>
      </c>
      <c r="G205" s="37">
        <f t="shared" si="40"/>
        <v>0.33091144293755226</v>
      </c>
      <c r="H205" s="32">
        <f>SUM(H173:H178,H180:H184,H186:H190,H192:H197,H199:H203)</f>
        <v>32076014</v>
      </c>
      <c r="I205" s="37">
        <f t="shared" si="41"/>
        <v>0.32408099143764169</v>
      </c>
      <c r="J205" s="32">
        <f>SUM(J173:J178,J180:J184,J186:J190,J192:J197,J199:J203)</f>
        <v>19104409</v>
      </c>
      <c r="K205" s="37">
        <f t="shared" si="42"/>
        <v>0.18187356818924225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83932483</v>
      </c>
      <c r="O205" s="37">
        <f t="shared" si="45"/>
        <v>0.79903545669446863</v>
      </c>
      <c r="P205" s="32">
        <f>SUM(P173:P178,P180:P184,P186:P190,P192:P197,P199:P203)</f>
        <v>7361218</v>
      </c>
      <c r="Q205" s="32">
        <f>SUM(Q173:Q178,Q180:Q184,Q186:Q190,Q192:Q197,Q199:Q203)</f>
        <v>33776217</v>
      </c>
      <c r="R205" s="32">
        <f>SUM(R173:R178,R180:R184,R186:R190,R192:R197,R199:R203)</f>
        <v>23206293</v>
      </c>
      <c r="S205" s="32">
        <f>SUM(S173:S178,S180:S184,S186:S190,S192:S197,S199:S203)</f>
        <v>15209974</v>
      </c>
      <c r="T205" s="37">
        <f t="shared" si="46"/>
        <v>0.65542454367873404</v>
      </c>
      <c r="U205" s="37">
        <f t="shared" si="47"/>
        <v>1.5952782542236896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1</v>
      </c>
      <c r="S208" s="31">
        <v>2582</v>
      </c>
      <c r="T208" s="36">
        <f t="shared" ref="T208:T231" si="54">IF(($R208     =0),0,($S208     /$R208     ))</f>
        <v>2582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165292</v>
      </c>
      <c r="E209" s="31">
        <v>165292</v>
      </c>
      <c r="F209" s="31">
        <v>41190</v>
      </c>
      <c r="G209" s="36">
        <f t="shared" si="48"/>
        <v>0.24919536335696826</v>
      </c>
      <c r="H209" s="31">
        <v>43112</v>
      </c>
      <c r="I209" s="36">
        <f t="shared" si="49"/>
        <v>0.26082327033371244</v>
      </c>
      <c r="J209" s="31">
        <v>44073</v>
      </c>
      <c r="K209" s="36">
        <f t="shared" si="50"/>
        <v>0.26663722382208455</v>
      </c>
      <c r="L209" s="31">
        <v>0</v>
      </c>
      <c r="M209" s="36">
        <f t="shared" si="51"/>
        <v>0</v>
      </c>
      <c r="N209" s="31">
        <f t="shared" si="52"/>
        <v>128375</v>
      </c>
      <c r="O209" s="36">
        <f t="shared" si="53"/>
        <v>0.77665585751276534</v>
      </c>
      <c r="P209" s="31">
        <v>41190</v>
      </c>
      <c r="Q209" s="31">
        <v>0</v>
      </c>
      <c r="R209" s="31">
        <v>157571</v>
      </c>
      <c r="S209" s="31">
        <v>119974</v>
      </c>
      <c r="T209" s="36">
        <f t="shared" si="54"/>
        <v>0.7613964498543514</v>
      </c>
      <c r="U209" s="36">
        <f t="shared" si="55"/>
        <v>6.9992716678805467E-2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151790</v>
      </c>
      <c r="E210" s="31">
        <v>281790</v>
      </c>
      <c r="F210" s="31">
        <v>591</v>
      </c>
      <c r="G210" s="36">
        <f t="shared" si="48"/>
        <v>3.8935371236576851E-3</v>
      </c>
      <c r="H210" s="31">
        <v>126781</v>
      </c>
      <c r="I210" s="36">
        <f t="shared" si="49"/>
        <v>0.83523947559127742</v>
      </c>
      <c r="J210" s="31">
        <v>-60015</v>
      </c>
      <c r="K210" s="36">
        <f t="shared" si="50"/>
        <v>-0.212977749387842</v>
      </c>
      <c r="L210" s="31">
        <v>0</v>
      </c>
      <c r="M210" s="36">
        <f t="shared" si="51"/>
        <v>0</v>
      </c>
      <c r="N210" s="31">
        <f t="shared" si="52"/>
        <v>67357</v>
      </c>
      <c r="O210" s="36">
        <f t="shared" si="53"/>
        <v>0.23903261293871322</v>
      </c>
      <c r="P210" s="31">
        <v>64044</v>
      </c>
      <c r="Q210" s="31">
        <v>94175</v>
      </c>
      <c r="R210" s="31">
        <v>144699</v>
      </c>
      <c r="S210" s="31">
        <v>64044</v>
      </c>
      <c r="T210" s="36">
        <f t="shared" si="54"/>
        <v>0.44260153836584909</v>
      </c>
      <c r="U210" s="36">
        <f t="shared" si="55"/>
        <v>-1.9370901255386923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317082</v>
      </c>
      <c r="E216" s="32">
        <f>SUM(E208:E215)</f>
        <v>447082</v>
      </c>
      <c r="F216" s="32">
        <f>SUM(F208:F215)</f>
        <v>41781</v>
      </c>
      <c r="G216" s="37">
        <f t="shared" si="48"/>
        <v>0.13176717694476509</v>
      </c>
      <c r="H216" s="32">
        <f>SUM(H208:H215)</f>
        <v>169893</v>
      </c>
      <c r="I216" s="37">
        <f t="shared" si="49"/>
        <v>0.53580146460537026</v>
      </c>
      <c r="J216" s="32">
        <f>SUM(J208:J215)</f>
        <v>-15942</v>
      </c>
      <c r="K216" s="37">
        <f t="shared" si="50"/>
        <v>-3.5657888262108514E-2</v>
      </c>
      <c r="L216" s="32">
        <f>SUM(L208:L215)</f>
        <v>0</v>
      </c>
      <c r="M216" s="37">
        <f t="shared" si="51"/>
        <v>0</v>
      </c>
      <c r="N216" s="32">
        <f t="shared" si="52"/>
        <v>195732</v>
      </c>
      <c r="O216" s="37">
        <f t="shared" si="53"/>
        <v>0.43779888253161614</v>
      </c>
      <c r="P216" s="32">
        <f>SUM(P208:P215)</f>
        <v>105234</v>
      </c>
      <c r="Q216" s="32">
        <f>SUM(Q208:Q215)</f>
        <v>94175</v>
      </c>
      <c r="R216" s="32">
        <f>SUM(R208:R215)</f>
        <v>302271</v>
      </c>
      <c r="S216" s="32">
        <f>SUM(S208:S215)</f>
        <v>186600</v>
      </c>
      <c r="T216" s="37">
        <f t="shared" si="54"/>
        <v>0.61732683585259585</v>
      </c>
      <c r="U216" s="37">
        <f t="shared" si="55"/>
        <v>-1.15149096299675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49450946</v>
      </c>
      <c r="E218" s="31">
        <v>6680666</v>
      </c>
      <c r="F218" s="31">
        <v>-978882</v>
      </c>
      <c r="G218" s="36">
        <f t="shared" si="48"/>
        <v>-1.9795010594943926E-2</v>
      </c>
      <c r="H218" s="31">
        <v>227568</v>
      </c>
      <c r="I218" s="36">
        <f t="shared" si="49"/>
        <v>4.6018937635692548E-3</v>
      </c>
      <c r="J218" s="31">
        <v>97166</v>
      </c>
      <c r="K218" s="36">
        <f t="shared" si="50"/>
        <v>1.4544358302001627E-2</v>
      </c>
      <c r="L218" s="31">
        <v>0</v>
      </c>
      <c r="M218" s="36">
        <f t="shared" si="51"/>
        <v>0</v>
      </c>
      <c r="N218" s="31">
        <f t="shared" si="52"/>
        <v>-654148</v>
      </c>
      <c r="O218" s="36">
        <f t="shared" si="53"/>
        <v>-9.79165849632357E-2</v>
      </c>
      <c r="P218" s="31">
        <v>23208485</v>
      </c>
      <c r="Q218" s="31">
        <v>42744303</v>
      </c>
      <c r="R218" s="31">
        <v>54027676</v>
      </c>
      <c r="S218" s="31">
        <v>36570188</v>
      </c>
      <c r="T218" s="36">
        <f t="shared" si="54"/>
        <v>0.67687879078863211</v>
      </c>
      <c r="U218" s="36">
        <f t="shared" si="55"/>
        <v>-0.99581334154297452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39778132</v>
      </c>
      <c r="E219" s="31">
        <v>50472</v>
      </c>
      <c r="F219" s="31">
        <v>17120</v>
      </c>
      <c r="G219" s="36">
        <f t="shared" si="48"/>
        <v>4.3038722884221911E-4</v>
      </c>
      <c r="H219" s="31">
        <v>28221</v>
      </c>
      <c r="I219" s="36">
        <f t="shared" si="49"/>
        <v>7.094601626843614E-4</v>
      </c>
      <c r="J219" s="31">
        <v>36227</v>
      </c>
      <c r="K219" s="36">
        <f t="shared" si="50"/>
        <v>0.71776430496116661</v>
      </c>
      <c r="L219" s="31">
        <v>0</v>
      </c>
      <c r="M219" s="36">
        <f t="shared" si="51"/>
        <v>0</v>
      </c>
      <c r="N219" s="31">
        <f t="shared" si="52"/>
        <v>81568</v>
      </c>
      <c r="O219" s="36">
        <f t="shared" si="53"/>
        <v>1.6161039784434934</v>
      </c>
      <c r="P219" s="31">
        <v>16286809</v>
      </c>
      <c r="Q219" s="31">
        <v>39047592</v>
      </c>
      <c r="R219" s="31">
        <v>39047592</v>
      </c>
      <c r="S219" s="31">
        <v>19654791</v>
      </c>
      <c r="T219" s="36">
        <f t="shared" si="54"/>
        <v>0.50335475232377969</v>
      </c>
      <c r="U219" s="36">
        <f t="shared" si="55"/>
        <v>-0.99777568460463928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19751</v>
      </c>
      <c r="E222" s="31">
        <v>19751</v>
      </c>
      <c r="F222" s="31">
        <v>0</v>
      </c>
      <c r="G222" s="36">
        <f t="shared" si="48"/>
        <v>0</v>
      </c>
      <c r="H222" s="31">
        <v>1214</v>
      </c>
      <c r="I222" s="36">
        <f t="shared" si="49"/>
        <v>6.1465242266214366E-2</v>
      </c>
      <c r="J222" s="31">
        <v>83704</v>
      </c>
      <c r="K222" s="36">
        <f t="shared" si="50"/>
        <v>4.237962634803301</v>
      </c>
      <c r="L222" s="31">
        <v>0</v>
      </c>
      <c r="M222" s="36">
        <f t="shared" si="51"/>
        <v>0</v>
      </c>
      <c r="N222" s="31">
        <f t="shared" si="52"/>
        <v>84918</v>
      </c>
      <c r="O222" s="36">
        <f t="shared" si="53"/>
        <v>4.2994278770695153</v>
      </c>
      <c r="P222" s="31">
        <v>3761</v>
      </c>
      <c r="Q222" s="31">
        <v>18828</v>
      </c>
      <c r="R222" s="31">
        <v>18828</v>
      </c>
      <c r="S222" s="31">
        <v>9654</v>
      </c>
      <c r="T222" s="36">
        <f t="shared" si="54"/>
        <v>0.51274697259400892</v>
      </c>
      <c r="U222" s="36">
        <f t="shared" si="55"/>
        <v>21.255783036426482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89248829</v>
      </c>
      <c r="E224" s="32">
        <f>SUM(E217:E223)</f>
        <v>6750889</v>
      </c>
      <c r="F224" s="32">
        <f>SUM(F217:F223)</f>
        <v>-961762</v>
      </c>
      <c r="G224" s="37">
        <f t="shared" si="48"/>
        <v>-1.0776186206319861E-2</v>
      </c>
      <c r="H224" s="32">
        <f>SUM(H217:H223)</f>
        <v>257003</v>
      </c>
      <c r="I224" s="37">
        <f t="shared" si="49"/>
        <v>2.8796232161208525E-3</v>
      </c>
      <c r="J224" s="32">
        <f>SUM(J217:J223)</f>
        <v>217097</v>
      </c>
      <c r="K224" s="37">
        <f t="shared" si="50"/>
        <v>3.2158283153522448E-2</v>
      </c>
      <c r="L224" s="32">
        <f>SUM(L217:L223)</f>
        <v>0</v>
      </c>
      <c r="M224" s="37">
        <f t="shared" si="51"/>
        <v>0</v>
      </c>
      <c r="N224" s="32">
        <f t="shared" si="52"/>
        <v>-487662</v>
      </c>
      <c r="O224" s="37">
        <f t="shared" si="53"/>
        <v>-7.2236708380185186E-2</v>
      </c>
      <c r="P224" s="32">
        <f>SUM(P217:P223)</f>
        <v>39499055</v>
      </c>
      <c r="Q224" s="32">
        <f>SUM(Q217:Q223)</f>
        <v>81810723</v>
      </c>
      <c r="R224" s="32">
        <f>SUM(R217:R223)</f>
        <v>93094096</v>
      </c>
      <c r="S224" s="32">
        <f>SUM(S217:S223)</f>
        <v>56234633</v>
      </c>
      <c r="T224" s="37">
        <f t="shared" si="54"/>
        <v>0.60406229198466033</v>
      </c>
      <c r="U224" s="37">
        <f t="shared" si="55"/>
        <v>-0.99450374192496505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500000</v>
      </c>
      <c r="R225" s="31">
        <v>500000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500000</v>
      </c>
      <c r="R230" s="32">
        <f>SUM(R225:R229)</f>
        <v>500000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89565911</v>
      </c>
      <c r="E231" s="32">
        <f>SUM(E208:E215,E217:E223,E225:E229)</f>
        <v>7197971</v>
      </c>
      <c r="F231" s="32">
        <f>SUM(F208:F215,F217:F223,F225:F229)</f>
        <v>-919981</v>
      </c>
      <c r="G231" s="37">
        <f t="shared" si="48"/>
        <v>-1.0271552979570543E-2</v>
      </c>
      <c r="H231" s="32">
        <f>SUM(H208:H215,H217:H223,H225:H229)</f>
        <v>426896</v>
      </c>
      <c r="I231" s="37">
        <f t="shared" si="49"/>
        <v>4.7662776522197159E-3</v>
      </c>
      <c r="J231" s="32">
        <f>SUM(J208:J215,J217:J223,J225:J229)</f>
        <v>201155</v>
      </c>
      <c r="K231" s="37">
        <f t="shared" si="50"/>
        <v>2.7946069802170639E-2</v>
      </c>
      <c r="L231" s="32">
        <f>SUM(L208:L215,L217:L223,L225:L229)</f>
        <v>0</v>
      </c>
      <c r="M231" s="37">
        <f t="shared" si="51"/>
        <v>0</v>
      </c>
      <c r="N231" s="32">
        <f t="shared" si="52"/>
        <v>-291930</v>
      </c>
      <c r="O231" s="37">
        <f t="shared" si="53"/>
        <v>-4.0557262595250804E-2</v>
      </c>
      <c r="P231" s="32">
        <f>SUM(P208:P215,P217:P223,P225:P229)</f>
        <v>39604289</v>
      </c>
      <c r="Q231" s="32">
        <f>SUM(Q208:Q215,Q217:Q223,Q225:Q229)</f>
        <v>82404898</v>
      </c>
      <c r="R231" s="32">
        <f>SUM(R208:R215,R217:R223,R225:R229)</f>
        <v>93896367</v>
      </c>
      <c r="S231" s="32">
        <f>SUM(S208:S215,S217:S223,S225:S229)</f>
        <v>56421233</v>
      </c>
      <c r="T231" s="37">
        <f t="shared" si="54"/>
        <v>0.60088834959929815</v>
      </c>
      <c r="U231" s="37">
        <f t="shared" si="55"/>
        <v>-0.99492087839274179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36720</v>
      </c>
      <c r="E235" s="31">
        <v>96720</v>
      </c>
      <c r="F235" s="31">
        <v>11192</v>
      </c>
      <c r="G235" s="36">
        <f t="shared" si="56"/>
        <v>0.3047930283224401</v>
      </c>
      <c r="H235" s="31">
        <v>39046</v>
      </c>
      <c r="I235" s="36">
        <f t="shared" si="57"/>
        <v>1.0633442265795208</v>
      </c>
      <c r="J235" s="31">
        <v>17085</v>
      </c>
      <c r="K235" s="36">
        <f t="shared" si="58"/>
        <v>0.17664392059553349</v>
      </c>
      <c r="L235" s="31">
        <v>0</v>
      </c>
      <c r="M235" s="36">
        <f t="shared" si="59"/>
        <v>0</v>
      </c>
      <c r="N235" s="31">
        <f t="shared" si="60"/>
        <v>67323</v>
      </c>
      <c r="O235" s="36">
        <f t="shared" si="61"/>
        <v>0.69606079404466503</v>
      </c>
      <c r="P235" s="31">
        <v>12238</v>
      </c>
      <c r="Q235" s="31">
        <v>48099</v>
      </c>
      <c r="R235" s="31">
        <v>48099</v>
      </c>
      <c r="S235" s="31">
        <v>27121</v>
      </c>
      <c r="T235" s="36">
        <f t="shared" si="62"/>
        <v>0.56385787646312813</v>
      </c>
      <c r="U235" s="36">
        <f t="shared" si="63"/>
        <v>0.39606144794901121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36720</v>
      </c>
      <c r="E240" s="32">
        <f>SUM(E234:E239)</f>
        <v>96720</v>
      </c>
      <c r="F240" s="32">
        <f>SUM(F234:F239)</f>
        <v>11192</v>
      </c>
      <c r="G240" s="37">
        <f t="shared" si="56"/>
        <v>0.3047930283224401</v>
      </c>
      <c r="H240" s="32">
        <f>SUM(H234:H239)</f>
        <v>39046</v>
      </c>
      <c r="I240" s="37">
        <f t="shared" si="57"/>
        <v>1.0633442265795208</v>
      </c>
      <c r="J240" s="32">
        <f>SUM(J234:J239)</f>
        <v>17085</v>
      </c>
      <c r="K240" s="37">
        <f t="shared" si="58"/>
        <v>0.17664392059553349</v>
      </c>
      <c r="L240" s="32">
        <f>SUM(L234:L239)</f>
        <v>0</v>
      </c>
      <c r="M240" s="37">
        <f t="shared" si="59"/>
        <v>0</v>
      </c>
      <c r="N240" s="32">
        <f t="shared" si="60"/>
        <v>67323</v>
      </c>
      <c r="O240" s="37">
        <f t="shared" si="61"/>
        <v>0.69606079404466503</v>
      </c>
      <c r="P240" s="32">
        <f>SUM(P234:P239)</f>
        <v>12238</v>
      </c>
      <c r="Q240" s="32">
        <f>SUM(Q234:Q239)</f>
        <v>48099</v>
      </c>
      <c r="R240" s="32">
        <f>SUM(R234:R239)</f>
        <v>48099</v>
      </c>
      <c r="S240" s="32">
        <f>SUM(S234:S239)</f>
        <v>27121</v>
      </c>
      <c r="T240" s="37">
        <f t="shared" si="62"/>
        <v>0.56385787646312813</v>
      </c>
      <c r="U240" s="37">
        <f t="shared" si="63"/>
        <v>0.39606144794901121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23958696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5989710</v>
      </c>
      <c r="K241" s="36">
        <f t="shared" si="58"/>
        <v>0.25000150258595044</v>
      </c>
      <c r="L241" s="31">
        <v>0</v>
      </c>
      <c r="M241" s="36">
        <f t="shared" si="59"/>
        <v>0</v>
      </c>
      <c r="N241" s="31">
        <f t="shared" si="60"/>
        <v>5989710</v>
      </c>
      <c r="O241" s="36">
        <f t="shared" si="61"/>
        <v>0.25000150258595044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3894100</v>
      </c>
      <c r="E242" s="31">
        <v>3381713</v>
      </c>
      <c r="F242" s="31">
        <v>810379</v>
      </c>
      <c r="G242" s="36">
        <f t="shared" si="56"/>
        <v>0.20810431165095913</v>
      </c>
      <c r="H242" s="31">
        <v>697251</v>
      </c>
      <c r="I242" s="36">
        <f t="shared" si="57"/>
        <v>0.17905318302046686</v>
      </c>
      <c r="J242" s="31">
        <v>796930</v>
      </c>
      <c r="K242" s="36">
        <f t="shared" si="58"/>
        <v>0.23565867357756262</v>
      </c>
      <c r="L242" s="31">
        <v>0</v>
      </c>
      <c r="M242" s="36">
        <f t="shared" si="59"/>
        <v>0</v>
      </c>
      <c r="N242" s="31">
        <f t="shared" si="60"/>
        <v>2304560</v>
      </c>
      <c r="O242" s="36">
        <f t="shared" si="61"/>
        <v>0.68147710938213857</v>
      </c>
      <c r="P242" s="31">
        <v>492018</v>
      </c>
      <c r="Q242" s="31">
        <v>3669286</v>
      </c>
      <c r="R242" s="31">
        <v>2205644</v>
      </c>
      <c r="S242" s="31">
        <v>1474506</v>
      </c>
      <c r="T242" s="36">
        <f t="shared" si="62"/>
        <v>0.66851495526930005</v>
      </c>
      <c r="U242" s="36">
        <f t="shared" si="63"/>
        <v>0.61971716481917327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5000000</v>
      </c>
      <c r="F244" s="31">
        <v>606517</v>
      </c>
      <c r="G244" s="36">
        <f t="shared" si="56"/>
        <v>0</v>
      </c>
      <c r="H244" s="31">
        <v>430631</v>
      </c>
      <c r="I244" s="36">
        <f t="shared" si="57"/>
        <v>0</v>
      </c>
      <c r="J244" s="31">
        <v>423334</v>
      </c>
      <c r="K244" s="36">
        <f t="shared" si="58"/>
        <v>8.46668E-2</v>
      </c>
      <c r="L244" s="31">
        <v>0</v>
      </c>
      <c r="M244" s="36">
        <f t="shared" si="59"/>
        <v>0</v>
      </c>
      <c r="N244" s="31">
        <f t="shared" si="60"/>
        <v>1460482</v>
      </c>
      <c r="O244" s="36">
        <f t="shared" si="61"/>
        <v>0.29209639999999998</v>
      </c>
      <c r="P244" s="31">
        <v>180889</v>
      </c>
      <c r="Q244" s="31">
        <v>0</v>
      </c>
      <c r="R244" s="31">
        <v>0</v>
      </c>
      <c r="S244" s="31">
        <v>180889</v>
      </c>
      <c r="T244" s="36">
        <f t="shared" si="62"/>
        <v>0</v>
      </c>
      <c r="U244" s="36">
        <f t="shared" si="63"/>
        <v>1.3402970882696019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3894100</v>
      </c>
      <c r="E247" s="32">
        <f>SUM(E241:E246)</f>
        <v>32340409</v>
      </c>
      <c r="F247" s="32">
        <f>SUM(F241:F246)</f>
        <v>1416896</v>
      </c>
      <c r="G247" s="37">
        <f t="shared" si="56"/>
        <v>0.36385711717726815</v>
      </c>
      <c r="H247" s="32">
        <f>SUM(H241:H246)</f>
        <v>1127882</v>
      </c>
      <c r="I247" s="37">
        <f t="shared" si="57"/>
        <v>0.2896386841632213</v>
      </c>
      <c r="J247" s="32">
        <f>SUM(J241:J246)</f>
        <v>7209974</v>
      </c>
      <c r="K247" s="37">
        <f t="shared" si="58"/>
        <v>0.22294009948977453</v>
      </c>
      <c r="L247" s="32">
        <f>SUM(L241:L246)</f>
        <v>0</v>
      </c>
      <c r="M247" s="37">
        <f t="shared" si="59"/>
        <v>0</v>
      </c>
      <c r="N247" s="32">
        <f t="shared" si="60"/>
        <v>9754752</v>
      </c>
      <c r="O247" s="37">
        <f t="shared" si="61"/>
        <v>0.30162735418714093</v>
      </c>
      <c r="P247" s="32">
        <f>SUM(P241:P246)</f>
        <v>672907</v>
      </c>
      <c r="Q247" s="32">
        <f>SUM(Q241:Q246)</f>
        <v>3669286</v>
      </c>
      <c r="R247" s="32">
        <f>SUM(R241:R246)</f>
        <v>2205644</v>
      </c>
      <c r="S247" s="32">
        <f>SUM(S241:S246)</f>
        <v>1655395</v>
      </c>
      <c r="T247" s="37">
        <f t="shared" si="62"/>
        <v>0.75052683025909894</v>
      </c>
      <c r="U247" s="37">
        <f t="shared" si="63"/>
        <v>9.7146663654858703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9811740</v>
      </c>
      <c r="E252" s="31">
        <v>9811740</v>
      </c>
      <c r="F252" s="31">
        <v>0</v>
      </c>
      <c r="G252" s="36">
        <f t="shared" si="56"/>
        <v>0</v>
      </c>
      <c r="H252" s="31">
        <v>7175429</v>
      </c>
      <c r="I252" s="36">
        <f t="shared" si="57"/>
        <v>0.73131055246062371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7175429</v>
      </c>
      <c r="O252" s="36">
        <f t="shared" si="61"/>
        <v>0.73131055246062371</v>
      </c>
      <c r="P252" s="31">
        <v>0</v>
      </c>
      <c r="Q252" s="31">
        <v>0</v>
      </c>
      <c r="R252" s="31">
        <v>7294356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9811740</v>
      </c>
      <c r="E254" s="32">
        <f>SUM(E248:E253)</f>
        <v>9811740</v>
      </c>
      <c r="F254" s="32">
        <f>SUM(F248:F253)</f>
        <v>0</v>
      </c>
      <c r="G254" s="37">
        <f t="shared" si="56"/>
        <v>0</v>
      </c>
      <c r="H254" s="32">
        <f>SUM(H248:H253)</f>
        <v>7175429</v>
      </c>
      <c r="I254" s="37">
        <f t="shared" si="57"/>
        <v>0.73131055246062371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7175429</v>
      </c>
      <c r="O254" s="37">
        <f t="shared" si="61"/>
        <v>0.73131055246062371</v>
      </c>
      <c r="P254" s="32">
        <f>SUM(P248:P253)</f>
        <v>0</v>
      </c>
      <c r="Q254" s="32">
        <f>SUM(Q248:Q253)</f>
        <v>0</v>
      </c>
      <c r="R254" s="32">
        <f>SUM(R248:R253)</f>
        <v>7294356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24963614</v>
      </c>
      <c r="E255" s="31">
        <v>24756496</v>
      </c>
      <c r="F255" s="31">
        <v>6534985</v>
      </c>
      <c r="G255" s="36">
        <f t="shared" si="56"/>
        <v>0.26178040567363364</v>
      </c>
      <c r="H255" s="31">
        <v>7301557</v>
      </c>
      <c r="I255" s="36">
        <f t="shared" si="57"/>
        <v>0.29248797870372456</v>
      </c>
      <c r="J255" s="31">
        <v>4719598</v>
      </c>
      <c r="K255" s="36">
        <f t="shared" si="58"/>
        <v>0.19064079181480287</v>
      </c>
      <c r="L255" s="31">
        <v>0</v>
      </c>
      <c r="M255" s="36">
        <f t="shared" si="59"/>
        <v>0</v>
      </c>
      <c r="N255" s="31">
        <f t="shared" si="60"/>
        <v>18556140</v>
      </c>
      <c r="O255" s="36">
        <f t="shared" si="61"/>
        <v>0.74954630089815621</v>
      </c>
      <c r="P255" s="31">
        <v>6730598</v>
      </c>
      <c r="Q255" s="31">
        <v>22947297</v>
      </c>
      <c r="R255" s="31">
        <v>24384909</v>
      </c>
      <c r="S255" s="31">
        <v>23138171</v>
      </c>
      <c r="T255" s="36">
        <f t="shared" si="62"/>
        <v>0.94887255884366839</v>
      </c>
      <c r="U255" s="36">
        <f t="shared" si="63"/>
        <v>-0.29878474394102872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84040</v>
      </c>
      <c r="E257" s="31">
        <v>106718</v>
      </c>
      <c r="F257" s="31">
        <v>50698</v>
      </c>
      <c r="G257" s="36">
        <f t="shared" si="56"/>
        <v>0.60326035221323182</v>
      </c>
      <c r="H257" s="31">
        <v>2661</v>
      </c>
      <c r="I257" s="36">
        <f t="shared" si="57"/>
        <v>3.166349357448834E-2</v>
      </c>
      <c r="J257" s="31">
        <v>18050</v>
      </c>
      <c r="K257" s="36">
        <f t="shared" si="58"/>
        <v>0.16913735264903765</v>
      </c>
      <c r="L257" s="31">
        <v>0</v>
      </c>
      <c r="M257" s="36">
        <f t="shared" si="59"/>
        <v>0</v>
      </c>
      <c r="N257" s="31">
        <f t="shared" si="60"/>
        <v>71409</v>
      </c>
      <c r="O257" s="36">
        <f t="shared" si="61"/>
        <v>0.66913735264903762</v>
      </c>
      <c r="P257" s="31">
        <v>0</v>
      </c>
      <c r="Q257" s="31">
        <v>102000</v>
      </c>
      <c r="R257" s="31">
        <v>102000</v>
      </c>
      <c r="S257" s="31">
        <v>49236</v>
      </c>
      <c r="T257" s="36">
        <f t="shared" si="62"/>
        <v>0.48270588235294115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25047654</v>
      </c>
      <c r="E259" s="32">
        <f>SUM(E255:E258)</f>
        <v>24863214</v>
      </c>
      <c r="F259" s="32">
        <f>SUM(F255:F258)</f>
        <v>6585683</v>
      </c>
      <c r="G259" s="37">
        <f t="shared" si="56"/>
        <v>0.26292614070762876</v>
      </c>
      <c r="H259" s="32">
        <f>SUM(H255:H258)</f>
        <v>7304218</v>
      </c>
      <c r="I259" s="37">
        <f t="shared" si="57"/>
        <v>0.29161285923224584</v>
      </c>
      <c r="J259" s="32">
        <f>SUM(J255:J258)</f>
        <v>4737648</v>
      </c>
      <c r="K259" s="37">
        <f t="shared" si="58"/>
        <v>0.19054849465559842</v>
      </c>
      <c r="L259" s="32">
        <f>SUM(L255:L258)</f>
        <v>0</v>
      </c>
      <c r="M259" s="37">
        <f t="shared" si="59"/>
        <v>0</v>
      </c>
      <c r="N259" s="32">
        <f t="shared" si="60"/>
        <v>18627549</v>
      </c>
      <c r="O259" s="37">
        <f t="shared" si="61"/>
        <v>0.74920116924545632</v>
      </c>
      <c r="P259" s="32">
        <f>SUM(P255:P258)</f>
        <v>6730598</v>
      </c>
      <c r="Q259" s="32">
        <f>SUM(Q255:Q258)</f>
        <v>23049297</v>
      </c>
      <c r="R259" s="32">
        <f>SUM(R255:R258)</f>
        <v>24486909</v>
      </c>
      <c r="S259" s="32">
        <f>SUM(S255:S258)</f>
        <v>23187407</v>
      </c>
      <c r="T259" s="37">
        <f t="shared" si="62"/>
        <v>0.94693074573030023</v>
      </c>
      <c r="U259" s="37">
        <f t="shared" si="63"/>
        <v>-0.29610296143076742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38790214</v>
      </c>
      <c r="E260" s="32">
        <f>SUM(E234:E239,E241:E246,E248:E253,E255:E258)</f>
        <v>67112083</v>
      </c>
      <c r="F260" s="32">
        <f>SUM(F234:F239,F241:F246,F248:F253,F255:F258)</f>
        <v>8013771</v>
      </c>
      <c r="G260" s="37">
        <f t="shared" si="56"/>
        <v>0.20659259575108299</v>
      </c>
      <c r="H260" s="32">
        <f>SUM(H234:H239,H241:H246,H248:H253,H255:H258)</f>
        <v>15646575</v>
      </c>
      <c r="I260" s="37">
        <f t="shared" si="57"/>
        <v>0.40336397731654688</v>
      </c>
      <c r="J260" s="32">
        <f>SUM(J234:J239,J241:J246,J248:J253,J255:J258)</f>
        <v>11964707</v>
      </c>
      <c r="K260" s="37">
        <f t="shared" si="58"/>
        <v>0.17827947614142747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35625053</v>
      </c>
      <c r="O260" s="37">
        <f t="shared" si="61"/>
        <v>0.53082919509442139</v>
      </c>
      <c r="P260" s="32">
        <f>SUM(P234:P239,P241:P246,P248:P253,P255:P258)</f>
        <v>7415743</v>
      </c>
      <c r="Q260" s="32">
        <f>SUM(Q234:Q239,Q241:Q246,Q248:Q253,Q255:Q258)</f>
        <v>26766682</v>
      </c>
      <c r="R260" s="32">
        <f>SUM(R234:R239,R241:R246,R248:R253,R255:R258)</f>
        <v>34035008</v>
      </c>
      <c r="S260" s="32">
        <f>SUM(S234:S239,S241:S246,S248:S253,S255:S258)</f>
        <v>24869923</v>
      </c>
      <c r="T260" s="37">
        <f t="shared" si="62"/>
        <v>0.73071594400682971</v>
      </c>
      <c r="U260" s="37">
        <f t="shared" si="63"/>
        <v>0.61341985556942835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11034</v>
      </c>
      <c r="Q264" s="31">
        <v>54756</v>
      </c>
      <c r="R264" s="31">
        <v>0</v>
      </c>
      <c r="S264" s="31">
        <v>11034</v>
      </c>
      <c r="T264" s="36">
        <f t="shared" si="70"/>
        <v>0</v>
      </c>
      <c r="U264" s="36">
        <f t="shared" si="71"/>
        <v>-1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0</v>
      </c>
      <c r="E267" s="32">
        <f>SUM(E263:E266)</f>
        <v>0</v>
      </c>
      <c r="F267" s="32">
        <f>SUM(F263:F266)</f>
        <v>0</v>
      </c>
      <c r="G267" s="37">
        <f t="shared" si="64"/>
        <v>0</v>
      </c>
      <c r="H267" s="32">
        <f>SUM(H263:H266)</f>
        <v>0</v>
      </c>
      <c r="I267" s="37">
        <f t="shared" si="65"/>
        <v>0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0</v>
      </c>
      <c r="O267" s="37">
        <f t="shared" si="69"/>
        <v>0</v>
      </c>
      <c r="P267" s="32">
        <f>SUM(P263:P266)</f>
        <v>11034</v>
      </c>
      <c r="Q267" s="32">
        <f>SUM(Q263:Q266)</f>
        <v>54756</v>
      </c>
      <c r="R267" s="32">
        <f>SUM(R263:R266)</f>
        <v>0</v>
      </c>
      <c r="S267" s="32">
        <f>SUM(S263:S266)</f>
        <v>11034</v>
      </c>
      <c r="T267" s="37">
        <f t="shared" si="70"/>
        <v>0</v>
      </c>
      <c r="U267" s="37">
        <f t="shared" si="71"/>
        <v>-1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150000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255929</v>
      </c>
      <c r="E269" s="31">
        <v>319670</v>
      </c>
      <c r="F269" s="31">
        <v>12584</v>
      </c>
      <c r="G269" s="36">
        <f t="shared" si="64"/>
        <v>4.9169886960836795E-2</v>
      </c>
      <c r="H269" s="31">
        <v>15564</v>
      </c>
      <c r="I269" s="36">
        <f t="shared" si="65"/>
        <v>6.0813741311066739E-2</v>
      </c>
      <c r="J269" s="31">
        <v>16148</v>
      </c>
      <c r="K269" s="36">
        <f t="shared" si="66"/>
        <v>5.0514593174210906E-2</v>
      </c>
      <c r="L269" s="31">
        <v>0</v>
      </c>
      <c r="M269" s="36">
        <f t="shared" si="67"/>
        <v>0</v>
      </c>
      <c r="N269" s="31">
        <f t="shared" si="68"/>
        <v>44296</v>
      </c>
      <c r="O269" s="36">
        <f t="shared" si="69"/>
        <v>0.13856789814496198</v>
      </c>
      <c r="P269" s="31">
        <v>19892</v>
      </c>
      <c r="Q269" s="31">
        <v>244266</v>
      </c>
      <c r="R269" s="31">
        <v>243974</v>
      </c>
      <c r="S269" s="31">
        <v>105263</v>
      </c>
      <c r="T269" s="36">
        <f t="shared" si="70"/>
        <v>0.43145171206767935</v>
      </c>
      <c r="U269" s="36">
        <f t="shared" si="71"/>
        <v>-0.18821636838930222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255929</v>
      </c>
      <c r="E275" s="32">
        <f>SUM(E268:E274)</f>
        <v>319670</v>
      </c>
      <c r="F275" s="32">
        <f>SUM(F268:F274)</f>
        <v>12584</v>
      </c>
      <c r="G275" s="37">
        <f t="shared" si="64"/>
        <v>4.9169886960836795E-2</v>
      </c>
      <c r="H275" s="32">
        <f>SUM(H268:H274)</f>
        <v>15564</v>
      </c>
      <c r="I275" s="37">
        <f t="shared" si="65"/>
        <v>6.0813741311066739E-2</v>
      </c>
      <c r="J275" s="32">
        <f>SUM(J268:J274)</f>
        <v>16148</v>
      </c>
      <c r="K275" s="37">
        <f t="shared" si="66"/>
        <v>5.0514593174210906E-2</v>
      </c>
      <c r="L275" s="32">
        <f>SUM(L268:L274)</f>
        <v>0</v>
      </c>
      <c r="M275" s="37">
        <f t="shared" si="67"/>
        <v>0</v>
      </c>
      <c r="N275" s="32">
        <f t="shared" si="68"/>
        <v>44296</v>
      </c>
      <c r="O275" s="37">
        <f t="shared" si="69"/>
        <v>0.13856789814496198</v>
      </c>
      <c r="P275" s="32">
        <f>SUM(P268:P274)</f>
        <v>19892</v>
      </c>
      <c r="Q275" s="32">
        <f>SUM(Q268:Q274)</f>
        <v>244266</v>
      </c>
      <c r="R275" s="32">
        <f>SUM(R268:R274)</f>
        <v>393974</v>
      </c>
      <c r="S275" s="32">
        <f>SUM(S268:S274)</f>
        <v>105263</v>
      </c>
      <c r="T275" s="37">
        <f t="shared" si="70"/>
        <v>0.26718260595876886</v>
      </c>
      <c r="U275" s="37">
        <f t="shared" si="71"/>
        <v>-0.18821636838930222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435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347</v>
      </c>
      <c r="R279" s="31">
        <v>347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582804</v>
      </c>
      <c r="E282" s="31">
        <v>582804</v>
      </c>
      <c r="F282" s="31">
        <v>171979</v>
      </c>
      <c r="G282" s="36">
        <f t="shared" si="64"/>
        <v>0.29508891496969819</v>
      </c>
      <c r="H282" s="31">
        <v>240699</v>
      </c>
      <c r="I282" s="36">
        <f t="shared" si="65"/>
        <v>0.41300162661889761</v>
      </c>
      <c r="J282" s="31">
        <v>178890</v>
      </c>
      <c r="K282" s="36">
        <f t="shared" si="66"/>
        <v>0.30694710400065889</v>
      </c>
      <c r="L282" s="31">
        <v>0</v>
      </c>
      <c r="M282" s="36">
        <f t="shared" si="67"/>
        <v>0</v>
      </c>
      <c r="N282" s="31">
        <f t="shared" si="68"/>
        <v>591568</v>
      </c>
      <c r="O282" s="36">
        <f t="shared" si="69"/>
        <v>1.0150376455892547</v>
      </c>
      <c r="P282" s="31">
        <v>103015</v>
      </c>
      <c r="Q282" s="31">
        <v>555580</v>
      </c>
      <c r="R282" s="31">
        <v>555580</v>
      </c>
      <c r="S282" s="31">
        <v>416915</v>
      </c>
      <c r="T282" s="36">
        <f t="shared" si="70"/>
        <v>0.75041398178480145</v>
      </c>
      <c r="U282" s="36">
        <f t="shared" si="71"/>
        <v>0.73654322186089405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583239</v>
      </c>
      <c r="E285" s="32">
        <f>SUM(E276:E284)</f>
        <v>582804</v>
      </c>
      <c r="F285" s="32">
        <f>SUM(F276:F284)</f>
        <v>171979</v>
      </c>
      <c r="G285" s="37">
        <f t="shared" si="64"/>
        <v>0.2948688273589386</v>
      </c>
      <c r="H285" s="32">
        <f>SUM(H276:H284)</f>
        <v>240699</v>
      </c>
      <c r="I285" s="37">
        <f t="shared" si="65"/>
        <v>0.41269359559288732</v>
      </c>
      <c r="J285" s="32">
        <f>SUM(J276:J284)</f>
        <v>178890</v>
      </c>
      <c r="K285" s="37">
        <f t="shared" si="66"/>
        <v>0.30694710400065889</v>
      </c>
      <c r="L285" s="32">
        <f>SUM(L276:L284)</f>
        <v>0</v>
      </c>
      <c r="M285" s="37">
        <f t="shared" si="67"/>
        <v>0</v>
      </c>
      <c r="N285" s="32">
        <f t="shared" si="68"/>
        <v>591568</v>
      </c>
      <c r="O285" s="37">
        <f t="shared" si="69"/>
        <v>1.0150376455892547</v>
      </c>
      <c r="P285" s="32">
        <f>SUM(P276:P284)</f>
        <v>103015</v>
      </c>
      <c r="Q285" s="32">
        <f>SUM(Q276:Q284)</f>
        <v>555927</v>
      </c>
      <c r="R285" s="32">
        <f>SUM(R276:R284)</f>
        <v>555927</v>
      </c>
      <c r="S285" s="32">
        <f>SUM(S276:S284)</f>
        <v>416915</v>
      </c>
      <c r="T285" s="37">
        <f t="shared" si="70"/>
        <v>0.74994558638094566</v>
      </c>
      <c r="U285" s="37">
        <f t="shared" si="71"/>
        <v>0.73654322186089405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3150</v>
      </c>
      <c r="E290" s="31">
        <v>3150</v>
      </c>
      <c r="F290" s="31">
        <v>0</v>
      </c>
      <c r="G290" s="36">
        <f t="shared" si="64"/>
        <v>0</v>
      </c>
      <c r="H290" s="31">
        <v>783</v>
      </c>
      <c r="I290" s="36">
        <f t="shared" si="65"/>
        <v>0.24857142857142858</v>
      </c>
      <c r="J290" s="31">
        <v>783</v>
      </c>
      <c r="K290" s="36">
        <f t="shared" si="66"/>
        <v>0.24857142857142858</v>
      </c>
      <c r="L290" s="31">
        <v>0</v>
      </c>
      <c r="M290" s="36">
        <f t="shared" si="67"/>
        <v>0</v>
      </c>
      <c r="N290" s="31">
        <f t="shared" si="68"/>
        <v>1566</v>
      </c>
      <c r="O290" s="36">
        <f t="shared" si="69"/>
        <v>0.49714285714285716</v>
      </c>
      <c r="P290" s="31">
        <v>0</v>
      </c>
      <c r="Q290" s="31">
        <v>0</v>
      </c>
      <c r="R290" s="31">
        <v>39918</v>
      </c>
      <c r="S290" s="31">
        <v>947</v>
      </c>
      <c r="T290" s="36">
        <f t="shared" si="70"/>
        <v>2.3723633448569568E-2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500000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3150</v>
      </c>
      <c r="E292" s="32">
        <f>SUM(E286:E291)</f>
        <v>3150</v>
      </c>
      <c r="F292" s="32">
        <f>SUM(F286:F291)</f>
        <v>0</v>
      </c>
      <c r="G292" s="37">
        <f t="shared" si="64"/>
        <v>0</v>
      </c>
      <c r="H292" s="32">
        <f>SUM(H286:H291)</f>
        <v>783</v>
      </c>
      <c r="I292" s="37">
        <f t="shared" si="65"/>
        <v>0.24857142857142858</v>
      </c>
      <c r="J292" s="32">
        <f>SUM(J286:J291)</f>
        <v>783</v>
      </c>
      <c r="K292" s="37">
        <f t="shared" si="66"/>
        <v>0.24857142857142858</v>
      </c>
      <c r="L292" s="32">
        <f>SUM(L286:L291)</f>
        <v>0</v>
      </c>
      <c r="M292" s="37">
        <f t="shared" si="67"/>
        <v>0</v>
      </c>
      <c r="N292" s="32">
        <f t="shared" si="68"/>
        <v>1566</v>
      </c>
      <c r="O292" s="37">
        <f t="shared" si="69"/>
        <v>0.49714285714285716</v>
      </c>
      <c r="P292" s="32">
        <f>SUM(P286:P291)</f>
        <v>0</v>
      </c>
      <c r="Q292" s="32">
        <f>SUM(Q286:Q291)</f>
        <v>0</v>
      </c>
      <c r="R292" s="32">
        <f>SUM(R286:R291)</f>
        <v>539918</v>
      </c>
      <c r="S292" s="32">
        <f>SUM(S286:S291)</f>
        <v>947</v>
      </c>
      <c r="T292" s="37">
        <f t="shared" si="70"/>
        <v>1.7539700473034794E-3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11092000</v>
      </c>
      <c r="E293" s="31">
        <v>11092000</v>
      </c>
      <c r="F293" s="31">
        <v>3677067</v>
      </c>
      <c r="G293" s="36">
        <f t="shared" si="64"/>
        <v>0.33150622069960334</v>
      </c>
      <c r="H293" s="31">
        <v>2139345</v>
      </c>
      <c r="I293" s="36">
        <f t="shared" si="65"/>
        <v>0.19287279120086548</v>
      </c>
      <c r="J293" s="31">
        <v>2411584</v>
      </c>
      <c r="K293" s="36">
        <f t="shared" si="66"/>
        <v>0.21741651640822215</v>
      </c>
      <c r="L293" s="31">
        <v>0</v>
      </c>
      <c r="M293" s="36">
        <f t="shared" si="67"/>
        <v>0</v>
      </c>
      <c r="N293" s="31">
        <f t="shared" si="68"/>
        <v>8227996</v>
      </c>
      <c r="O293" s="36">
        <f t="shared" si="69"/>
        <v>0.741795528308691</v>
      </c>
      <c r="P293" s="31">
        <v>4713852</v>
      </c>
      <c r="Q293" s="31">
        <v>9210000</v>
      </c>
      <c r="R293" s="31">
        <v>9210000</v>
      </c>
      <c r="S293" s="31">
        <v>8237775</v>
      </c>
      <c r="T293" s="36">
        <f t="shared" si="70"/>
        <v>0.89443811074918567</v>
      </c>
      <c r="U293" s="36">
        <f t="shared" si="71"/>
        <v>-0.48840481203058561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11092000</v>
      </c>
      <c r="E298" s="32">
        <f>SUM(E293:E297)</f>
        <v>11092000</v>
      </c>
      <c r="F298" s="32">
        <f>SUM(F293:F297)</f>
        <v>3677067</v>
      </c>
      <c r="G298" s="37">
        <f t="shared" si="64"/>
        <v>0.33150622069960334</v>
      </c>
      <c r="H298" s="32">
        <f>SUM(H293:H297)</f>
        <v>2139345</v>
      </c>
      <c r="I298" s="37">
        <f t="shared" si="65"/>
        <v>0.19287279120086548</v>
      </c>
      <c r="J298" s="32">
        <f>SUM(J293:J297)</f>
        <v>2411584</v>
      </c>
      <c r="K298" s="37">
        <f t="shared" si="66"/>
        <v>0.21741651640822215</v>
      </c>
      <c r="L298" s="32">
        <f>SUM(L293:L297)</f>
        <v>0</v>
      </c>
      <c r="M298" s="37">
        <f t="shared" si="67"/>
        <v>0</v>
      </c>
      <c r="N298" s="32">
        <f t="shared" si="68"/>
        <v>8227996</v>
      </c>
      <c r="O298" s="37">
        <f t="shared" si="69"/>
        <v>0.741795528308691</v>
      </c>
      <c r="P298" s="32">
        <f>SUM(P293:P297)</f>
        <v>4713852</v>
      </c>
      <c r="Q298" s="32">
        <f>SUM(Q293:Q297)</f>
        <v>9210000</v>
      </c>
      <c r="R298" s="32">
        <f>SUM(R293:R297)</f>
        <v>9210000</v>
      </c>
      <c r="S298" s="32">
        <f>SUM(S293:S297)</f>
        <v>8237775</v>
      </c>
      <c r="T298" s="37">
        <f t="shared" si="70"/>
        <v>0.89443811074918567</v>
      </c>
      <c r="U298" s="37">
        <f t="shared" si="71"/>
        <v>-0.48840481203058561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11934318</v>
      </c>
      <c r="E299" s="32">
        <f>SUM(E263:E266,E268:E274,E276:E284,E286:E291,E293:E297)</f>
        <v>11997624</v>
      </c>
      <c r="F299" s="32">
        <f>SUM(F263:F266,F268:F274,F276:F284,F286:F291,F293:F297)</f>
        <v>3861630</v>
      </c>
      <c r="G299" s="37">
        <f t="shared" si="64"/>
        <v>0.32357357999007569</v>
      </c>
      <c r="H299" s="32">
        <f>SUM(H263:H266,H268:H274,H276:H284,H286:H291,H293:H297)</f>
        <v>2396391</v>
      </c>
      <c r="I299" s="37">
        <f t="shared" si="65"/>
        <v>0.20079831960234343</v>
      </c>
      <c r="J299" s="32">
        <f>SUM(J263:J266,J268:J274,J276:J284,J286:J291,J293:J297)</f>
        <v>2607405</v>
      </c>
      <c r="K299" s="37">
        <f t="shared" si="66"/>
        <v>0.2173267807025791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8865426</v>
      </c>
      <c r="O299" s="37">
        <f t="shared" si="69"/>
        <v>0.7389318084980826</v>
      </c>
      <c r="P299" s="32">
        <f>SUM(P263:P266,P268:P274,P276:P284,P286:P291,P293:P297)</f>
        <v>4847793</v>
      </c>
      <c r="Q299" s="32">
        <f>SUM(Q263:Q266,Q268:Q274,Q276:Q284,Q286:Q291,Q293:Q297)</f>
        <v>10064949</v>
      </c>
      <c r="R299" s="32">
        <f>SUM(R263:R266,R268:R274,R276:R284,R286:R291,R293:R297)</f>
        <v>10699819</v>
      </c>
      <c r="S299" s="32">
        <f>SUM(S263:S266,S268:S274,S276:S284,S286:S291,S293:S297)</f>
        <v>8771934</v>
      </c>
      <c r="T299" s="37">
        <f t="shared" si="70"/>
        <v>0.81982078388428814</v>
      </c>
      <c r="U299" s="37">
        <f t="shared" si="71"/>
        <v>-0.46214597034155547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363707208</v>
      </c>
      <c r="E302" s="31">
        <v>429780370</v>
      </c>
      <c r="F302" s="31">
        <v>112907720</v>
      </c>
      <c r="G302" s="36">
        <f t="shared" ref="G302:G339" si="72">IF(($D302     =0),0,($F302     /$D302     ))</f>
        <v>0.31043575028625775</v>
      </c>
      <c r="H302" s="31">
        <v>135515576</v>
      </c>
      <c r="I302" s="36">
        <f t="shared" ref="I302:I339" si="73">IF(($D302     =0),0,($H302     /$D302     ))</f>
        <v>0.37259524424932483</v>
      </c>
      <c r="J302" s="31">
        <v>131942732</v>
      </c>
      <c r="K302" s="36">
        <f t="shared" ref="K302:K339" si="74">IF(($E302     =0),0,($J302     /$E302     ))</f>
        <v>0.30700036858360935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380366028</v>
      </c>
      <c r="O302" s="36">
        <f t="shared" ref="O302:O339" si="77">IF(($E302     =0),0,($N302     /$E302     ))</f>
        <v>0.88502419968599311</v>
      </c>
      <c r="P302" s="31">
        <v>84831872</v>
      </c>
      <c r="Q302" s="31">
        <v>278969680</v>
      </c>
      <c r="R302" s="31">
        <v>339690130</v>
      </c>
      <c r="S302" s="31">
        <v>297008956</v>
      </c>
      <c r="T302" s="36">
        <f t="shared" ref="T302:T339" si="78">IF(($R302     =0),0,($S302     /$R302     ))</f>
        <v>0.87435262249156309</v>
      </c>
      <c r="U302" s="36">
        <f t="shared" ref="U302:U339" si="79">IF(($P302     =0),0,(($J302     /$P302     )-1))</f>
        <v>0.55534386887041709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363707208</v>
      </c>
      <c r="E303" s="32">
        <f>E302</f>
        <v>429780370</v>
      </c>
      <c r="F303" s="32">
        <f>F302</f>
        <v>112907720</v>
      </c>
      <c r="G303" s="37">
        <f t="shared" si="72"/>
        <v>0.31043575028625775</v>
      </c>
      <c r="H303" s="32">
        <f>H302</f>
        <v>135515576</v>
      </c>
      <c r="I303" s="37">
        <f t="shared" si="73"/>
        <v>0.37259524424932483</v>
      </c>
      <c r="J303" s="32">
        <f>J302</f>
        <v>131942732</v>
      </c>
      <c r="K303" s="37">
        <f t="shared" si="74"/>
        <v>0.30700036858360935</v>
      </c>
      <c r="L303" s="32">
        <f>L302</f>
        <v>0</v>
      </c>
      <c r="M303" s="37">
        <f t="shared" si="75"/>
        <v>0</v>
      </c>
      <c r="N303" s="32">
        <f t="shared" si="76"/>
        <v>380366028</v>
      </c>
      <c r="O303" s="37">
        <f t="shared" si="77"/>
        <v>0.88502419968599311</v>
      </c>
      <c r="P303" s="32">
        <f>P302</f>
        <v>84831872</v>
      </c>
      <c r="Q303" s="32">
        <f>Q302</f>
        <v>278969680</v>
      </c>
      <c r="R303" s="32">
        <f>R302</f>
        <v>339690130</v>
      </c>
      <c r="S303" s="32">
        <f>S302</f>
        <v>297008956</v>
      </c>
      <c r="T303" s="37">
        <f t="shared" si="78"/>
        <v>0.87435262249156309</v>
      </c>
      <c r="U303" s="37">
        <f t="shared" si="79"/>
        <v>0.55534386887041709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37863</v>
      </c>
      <c r="E308" s="31">
        <v>37863</v>
      </c>
      <c r="F308" s="31">
        <v>9015</v>
      </c>
      <c r="G308" s="36">
        <f t="shared" si="72"/>
        <v>0.23809523809523808</v>
      </c>
      <c r="H308" s="31">
        <v>-4356</v>
      </c>
      <c r="I308" s="36">
        <f t="shared" si="73"/>
        <v>-0.11504635131922986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4659</v>
      </c>
      <c r="O308" s="36">
        <f t="shared" si="77"/>
        <v>0.12304888677600824</v>
      </c>
      <c r="P308" s="31">
        <v>9015</v>
      </c>
      <c r="Q308" s="31">
        <v>34399</v>
      </c>
      <c r="R308" s="31">
        <v>34399</v>
      </c>
      <c r="S308" s="31">
        <v>26025</v>
      </c>
      <c r="T308" s="36">
        <f t="shared" si="78"/>
        <v>0.75656269077589466</v>
      </c>
      <c r="U308" s="36">
        <f t="shared" si="79"/>
        <v>-1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37863</v>
      </c>
      <c r="E310" s="32">
        <f>SUM(E304:E309)</f>
        <v>37863</v>
      </c>
      <c r="F310" s="32">
        <f>SUM(F304:F309)</f>
        <v>9015</v>
      </c>
      <c r="G310" s="37">
        <f t="shared" si="72"/>
        <v>0.23809523809523808</v>
      </c>
      <c r="H310" s="32">
        <f>SUM(H304:H309)</f>
        <v>-4356</v>
      </c>
      <c r="I310" s="37">
        <f t="shared" si="73"/>
        <v>-0.11504635131922986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4659</v>
      </c>
      <c r="O310" s="37">
        <f t="shared" si="77"/>
        <v>0.12304888677600824</v>
      </c>
      <c r="P310" s="32">
        <f>SUM(P304:P309)</f>
        <v>9015</v>
      </c>
      <c r="Q310" s="32">
        <f>SUM(Q304:Q309)</f>
        <v>34399</v>
      </c>
      <c r="R310" s="32">
        <f>SUM(R304:R309)</f>
        <v>34399</v>
      </c>
      <c r="S310" s="32">
        <f>SUM(S304:S309)</f>
        <v>26025</v>
      </c>
      <c r="T310" s="37">
        <f t="shared" si="78"/>
        <v>0.75656269077589466</v>
      </c>
      <c r="U310" s="37">
        <f t="shared" si="79"/>
        <v>-1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139426</v>
      </c>
      <c r="E311" s="31">
        <v>139426</v>
      </c>
      <c r="F311" s="31">
        <v>93887</v>
      </c>
      <c r="G311" s="36">
        <f t="shared" si="72"/>
        <v>0.67338229598496691</v>
      </c>
      <c r="H311" s="31">
        <v>6818</v>
      </c>
      <c r="I311" s="36">
        <f t="shared" si="73"/>
        <v>4.8900492017270814E-2</v>
      </c>
      <c r="J311" s="31">
        <v>6043</v>
      </c>
      <c r="K311" s="36">
        <f t="shared" si="74"/>
        <v>4.3341987864530286E-2</v>
      </c>
      <c r="L311" s="31">
        <v>0</v>
      </c>
      <c r="M311" s="36">
        <f t="shared" si="75"/>
        <v>0</v>
      </c>
      <c r="N311" s="31">
        <f t="shared" si="76"/>
        <v>106748</v>
      </c>
      <c r="O311" s="36">
        <f t="shared" si="77"/>
        <v>0.76562477586676803</v>
      </c>
      <c r="P311" s="31">
        <v>4188</v>
      </c>
      <c r="Q311" s="31">
        <v>282786</v>
      </c>
      <c r="R311" s="31">
        <v>282786</v>
      </c>
      <c r="S311" s="31">
        <v>99993</v>
      </c>
      <c r="T311" s="36">
        <f t="shared" si="78"/>
        <v>0.35359954170291313</v>
      </c>
      <c r="U311" s="36">
        <f t="shared" si="79"/>
        <v>0.44293218720152816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1000000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17302</v>
      </c>
      <c r="E315" s="31">
        <v>3686</v>
      </c>
      <c r="F315" s="31">
        <v>-350</v>
      </c>
      <c r="G315" s="36">
        <f t="shared" si="72"/>
        <v>-2.0228875274534736E-2</v>
      </c>
      <c r="H315" s="31">
        <v>0</v>
      </c>
      <c r="I315" s="36">
        <f t="shared" si="73"/>
        <v>0</v>
      </c>
      <c r="J315" s="31">
        <v>5500</v>
      </c>
      <c r="K315" s="36">
        <f t="shared" si="74"/>
        <v>1.4921323928377646</v>
      </c>
      <c r="L315" s="31">
        <v>0</v>
      </c>
      <c r="M315" s="36">
        <f t="shared" si="75"/>
        <v>0</v>
      </c>
      <c r="N315" s="31">
        <f t="shared" si="76"/>
        <v>5150</v>
      </c>
      <c r="O315" s="36">
        <f t="shared" si="77"/>
        <v>1.397178513293543</v>
      </c>
      <c r="P315" s="31">
        <v>1826</v>
      </c>
      <c r="Q315" s="31">
        <v>2318</v>
      </c>
      <c r="R315" s="31">
        <v>19044</v>
      </c>
      <c r="S315" s="31">
        <v>11349</v>
      </c>
      <c r="T315" s="36">
        <f t="shared" si="78"/>
        <v>0.59593572778827975</v>
      </c>
      <c r="U315" s="36">
        <f t="shared" si="79"/>
        <v>2.0120481927710845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156728</v>
      </c>
      <c r="E317" s="32">
        <f>SUM(E311:E316)</f>
        <v>1143112</v>
      </c>
      <c r="F317" s="32">
        <f>SUM(F311:F316)</f>
        <v>93537</v>
      </c>
      <c r="G317" s="37">
        <f t="shared" si="72"/>
        <v>0.59681103567964877</v>
      </c>
      <c r="H317" s="32">
        <f>SUM(H311:H316)</f>
        <v>6818</v>
      </c>
      <c r="I317" s="37">
        <f t="shared" si="73"/>
        <v>4.3502118319636567E-2</v>
      </c>
      <c r="J317" s="32">
        <f>SUM(J311:J316)</f>
        <v>11543</v>
      </c>
      <c r="K317" s="37">
        <f t="shared" si="74"/>
        <v>1.0097873174282136E-2</v>
      </c>
      <c r="L317" s="32">
        <f>SUM(L311:L316)</f>
        <v>0</v>
      </c>
      <c r="M317" s="37">
        <f t="shared" si="75"/>
        <v>0</v>
      </c>
      <c r="N317" s="32">
        <f t="shared" si="76"/>
        <v>111898</v>
      </c>
      <c r="O317" s="37">
        <f t="shared" si="77"/>
        <v>9.7888920770668145E-2</v>
      </c>
      <c r="P317" s="32">
        <f>SUM(P311:P316)</f>
        <v>6014</v>
      </c>
      <c r="Q317" s="32">
        <f>SUM(Q311:Q316)</f>
        <v>285104</v>
      </c>
      <c r="R317" s="32">
        <f>SUM(R311:R316)</f>
        <v>301830</v>
      </c>
      <c r="S317" s="32">
        <f>SUM(S311:S316)</f>
        <v>111342</v>
      </c>
      <c r="T317" s="37">
        <f t="shared" si="78"/>
        <v>0.36888977238843057</v>
      </c>
      <c r="U317" s="37">
        <f t="shared" si="79"/>
        <v>0.91935483870967749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7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31800</v>
      </c>
      <c r="E321" s="31">
        <v>25668</v>
      </c>
      <c r="F321" s="31">
        <v>16088</v>
      </c>
      <c r="G321" s="36">
        <f t="shared" si="72"/>
        <v>0.50591194968553455</v>
      </c>
      <c r="H321" s="31">
        <v>3291</v>
      </c>
      <c r="I321" s="36">
        <f t="shared" si="73"/>
        <v>0.10349056603773585</v>
      </c>
      <c r="J321" s="31">
        <v>2226</v>
      </c>
      <c r="K321" s="36">
        <f t="shared" si="74"/>
        <v>8.6722767648433854E-2</v>
      </c>
      <c r="L321" s="31">
        <v>0</v>
      </c>
      <c r="M321" s="36">
        <f t="shared" si="75"/>
        <v>0</v>
      </c>
      <c r="N321" s="31">
        <f t="shared" si="76"/>
        <v>21605</v>
      </c>
      <c r="O321" s="36">
        <f t="shared" si="77"/>
        <v>0.84170952158329437</v>
      </c>
      <c r="P321" s="31">
        <v>610</v>
      </c>
      <c r="Q321" s="31">
        <v>65000</v>
      </c>
      <c r="R321" s="31">
        <v>32842</v>
      </c>
      <c r="S321" s="31">
        <v>17030</v>
      </c>
      <c r="T321" s="36">
        <f t="shared" si="78"/>
        <v>0.51854332866451491</v>
      </c>
      <c r="U321" s="36">
        <f t="shared" si="79"/>
        <v>2.6491803278688524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31800</v>
      </c>
      <c r="E323" s="32">
        <f>SUM(E318:E322)</f>
        <v>25668</v>
      </c>
      <c r="F323" s="32">
        <f>SUM(F318:F322)</f>
        <v>16088</v>
      </c>
      <c r="G323" s="37">
        <f t="shared" si="72"/>
        <v>0.50591194968553455</v>
      </c>
      <c r="H323" s="32">
        <f>SUM(H318:H322)</f>
        <v>3291</v>
      </c>
      <c r="I323" s="37">
        <f t="shared" si="73"/>
        <v>0.10349056603773585</v>
      </c>
      <c r="J323" s="32">
        <f>SUM(J318:J322)</f>
        <v>2226</v>
      </c>
      <c r="K323" s="37">
        <f t="shared" si="74"/>
        <v>8.6722767648433854E-2</v>
      </c>
      <c r="L323" s="32">
        <f>SUM(L318:L322)</f>
        <v>0</v>
      </c>
      <c r="M323" s="37">
        <f t="shared" si="75"/>
        <v>0</v>
      </c>
      <c r="N323" s="32">
        <f t="shared" si="76"/>
        <v>21605</v>
      </c>
      <c r="O323" s="37">
        <f t="shared" si="77"/>
        <v>0.84170952158329437</v>
      </c>
      <c r="P323" s="32">
        <f>SUM(P318:P322)</f>
        <v>610</v>
      </c>
      <c r="Q323" s="32">
        <f>SUM(Q318:Q322)</f>
        <v>65000</v>
      </c>
      <c r="R323" s="32">
        <f>SUM(R318:R322)</f>
        <v>32842</v>
      </c>
      <c r="S323" s="32">
        <f>SUM(S318:S322)</f>
        <v>17037</v>
      </c>
      <c r="T323" s="37">
        <f t="shared" si="78"/>
        <v>0.51875647037330253</v>
      </c>
      <c r="U323" s="37">
        <f t="shared" si="79"/>
        <v>2.6491803278688524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299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299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312790</v>
      </c>
      <c r="E327" s="31">
        <v>312790</v>
      </c>
      <c r="F327" s="31">
        <v>209670</v>
      </c>
      <c r="G327" s="36">
        <f t="shared" si="72"/>
        <v>0.67032194123853062</v>
      </c>
      <c r="H327" s="31">
        <v>39000</v>
      </c>
      <c r="I327" s="36">
        <f t="shared" si="73"/>
        <v>0.12468429297611816</v>
      </c>
      <c r="J327" s="31">
        <v>234282</v>
      </c>
      <c r="K327" s="36">
        <f t="shared" si="74"/>
        <v>0.74900732120592095</v>
      </c>
      <c r="L327" s="31">
        <v>0</v>
      </c>
      <c r="M327" s="36">
        <f t="shared" si="75"/>
        <v>0</v>
      </c>
      <c r="N327" s="31">
        <f t="shared" si="76"/>
        <v>482952</v>
      </c>
      <c r="O327" s="36">
        <f t="shared" si="77"/>
        <v>1.5440135554205696</v>
      </c>
      <c r="P327" s="31">
        <v>49683</v>
      </c>
      <c r="Q327" s="31">
        <v>606040</v>
      </c>
      <c r="R327" s="31">
        <v>383460</v>
      </c>
      <c r="S327" s="31">
        <v>131073</v>
      </c>
      <c r="T327" s="36">
        <f t="shared" si="78"/>
        <v>0.34181661711782196</v>
      </c>
      <c r="U327" s="36">
        <f t="shared" si="79"/>
        <v>3.7155365014189963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1085682</v>
      </c>
      <c r="E329" s="31">
        <v>279712</v>
      </c>
      <c r="F329" s="31">
        <v>63887</v>
      </c>
      <c r="G329" s="36">
        <f t="shared" si="72"/>
        <v>5.884503933932772E-2</v>
      </c>
      <c r="H329" s="31">
        <v>38883</v>
      </c>
      <c r="I329" s="36">
        <f t="shared" si="73"/>
        <v>3.5814354479488469E-2</v>
      </c>
      <c r="J329" s="31">
        <v>4173</v>
      </c>
      <c r="K329" s="36">
        <f t="shared" si="74"/>
        <v>1.4918916599931357E-2</v>
      </c>
      <c r="L329" s="31">
        <v>0</v>
      </c>
      <c r="M329" s="36">
        <f t="shared" si="75"/>
        <v>0</v>
      </c>
      <c r="N329" s="31">
        <f t="shared" si="76"/>
        <v>106943</v>
      </c>
      <c r="O329" s="36">
        <f t="shared" si="77"/>
        <v>0.38233254204324446</v>
      </c>
      <c r="P329" s="31">
        <v>-1148249</v>
      </c>
      <c r="Q329" s="31">
        <v>527409</v>
      </c>
      <c r="R329" s="31">
        <v>1189623</v>
      </c>
      <c r="S329" s="31">
        <v>590125</v>
      </c>
      <c r="T329" s="36">
        <f t="shared" si="78"/>
        <v>0.49606051665107348</v>
      </c>
      <c r="U329" s="36">
        <f t="shared" si="79"/>
        <v>-1.0036342291610967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1398472</v>
      </c>
      <c r="E332" s="32">
        <f>SUM(E324:E331)</f>
        <v>592502</v>
      </c>
      <c r="F332" s="32">
        <f>SUM(F324:F331)</f>
        <v>273557</v>
      </c>
      <c r="G332" s="37">
        <f t="shared" si="72"/>
        <v>0.19561135296237608</v>
      </c>
      <c r="H332" s="32">
        <f>SUM(H324:H331)</f>
        <v>77883</v>
      </c>
      <c r="I332" s="37">
        <f t="shared" si="73"/>
        <v>5.5691497577355857E-2</v>
      </c>
      <c r="J332" s="32">
        <f>SUM(J324:J331)</f>
        <v>238754</v>
      </c>
      <c r="K332" s="37">
        <f t="shared" si="74"/>
        <v>0.40295897735366293</v>
      </c>
      <c r="L332" s="32">
        <f>SUM(L324:L331)</f>
        <v>0</v>
      </c>
      <c r="M332" s="37">
        <f t="shared" si="75"/>
        <v>0</v>
      </c>
      <c r="N332" s="32">
        <f t="shared" si="76"/>
        <v>590194</v>
      </c>
      <c r="O332" s="37">
        <f t="shared" si="77"/>
        <v>0.9961046544990565</v>
      </c>
      <c r="P332" s="32">
        <f>SUM(P324:P331)</f>
        <v>-1098566</v>
      </c>
      <c r="Q332" s="32">
        <f>SUM(Q324:Q331)</f>
        <v>1133449</v>
      </c>
      <c r="R332" s="32">
        <f>SUM(R324:R331)</f>
        <v>1573083</v>
      </c>
      <c r="S332" s="32">
        <f>SUM(S324:S331)</f>
        <v>721198</v>
      </c>
      <c r="T332" s="37">
        <f t="shared" si="78"/>
        <v>0.4584615052098332</v>
      </c>
      <c r="U332" s="37">
        <f t="shared" si="79"/>
        <v>-1.2173324133461259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365332071</v>
      </c>
      <c r="E338" s="32">
        <f>SUM(E302,E304:E309,E311:E316,E318:E322,E324:E331,E333:E336)</f>
        <v>431579515</v>
      </c>
      <c r="F338" s="32">
        <f>SUM(F302,F304:F309,F311:F316,F318:F322,F324:F331,F333:F336)</f>
        <v>113299917</v>
      </c>
      <c r="G338" s="37">
        <f t="shared" si="72"/>
        <v>0.31012858162129436</v>
      </c>
      <c r="H338" s="32">
        <f>SUM(H302,H304:H309,H311:H316,H318:H322,H324:H331,H333:H336)</f>
        <v>135599212</v>
      </c>
      <c r="I338" s="37">
        <f t="shared" si="73"/>
        <v>0.37116700876775749</v>
      </c>
      <c r="J338" s="32">
        <f>SUM(J302,J304:J309,J311:J316,J318:J322,J324:J331,J333:J336)</f>
        <v>132195255</v>
      </c>
      <c r="K338" s="37">
        <f t="shared" si="74"/>
        <v>0.30630567579186424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381094384</v>
      </c>
      <c r="O338" s="37">
        <f t="shared" si="77"/>
        <v>0.88302241129308467</v>
      </c>
      <c r="P338" s="32">
        <f>SUM(P302,P304:P309,P311:P316,P318:P322,P324:P331,P333:P336)</f>
        <v>83748945</v>
      </c>
      <c r="Q338" s="32">
        <f>SUM(Q302,Q304:Q309,Q311:Q316,Q318:Q322,Q324:Q331,Q333:Q336)</f>
        <v>280487632</v>
      </c>
      <c r="R338" s="32">
        <f>SUM(R302,R304:R309,R311:R316,R318:R322,R324:R331,R333:R336)</f>
        <v>341632284</v>
      </c>
      <c r="S338" s="32">
        <f>SUM(S302,S304:S309,S311:S316,S318:S322,S324:S331,S333:S336)</f>
        <v>297884558</v>
      </c>
      <c r="T338" s="37">
        <f t="shared" si="78"/>
        <v>0.8719449886650642</v>
      </c>
      <c r="U338" s="37">
        <f t="shared" si="79"/>
        <v>0.57847068998899021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2838252222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2869222221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643145938</v>
      </c>
      <c r="G339" s="39">
        <f t="shared" si="72"/>
        <v>0.22659928987805086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669357334</v>
      </c>
      <c r="I339" s="39">
        <f t="shared" si="73"/>
        <v>0.23583433805200418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709924301</v>
      </c>
      <c r="K339" s="39">
        <f t="shared" si="74"/>
        <v>0.24742743723508895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2022427573</v>
      </c>
      <c r="O339" s="39">
        <f t="shared" si="77"/>
        <v>0.70486961874118292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553062921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2438882149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2615697482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1675376598</v>
      </c>
      <c r="T339" s="39">
        <f t="shared" si="78"/>
        <v>0.64050854868697693</v>
      </c>
      <c r="U339" s="39">
        <f t="shared" si="79"/>
        <v>0.28362302740595413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3923131039</v>
      </c>
      <c r="E8" s="31">
        <v>3923606039</v>
      </c>
      <c r="F8" s="31">
        <v>1201440175</v>
      </c>
      <c r="G8" s="36">
        <f>IF(($D8       =0),0,($F8       /$D8       ))</f>
        <v>0.30624523194775705</v>
      </c>
      <c r="H8" s="31">
        <v>755669955</v>
      </c>
      <c r="I8" s="36">
        <f>IF(($D8       =0),0,($H8       /$D8       ))</f>
        <v>0.19261909619838216</v>
      </c>
      <c r="J8" s="31">
        <v>1211994946</v>
      </c>
      <c r="K8" s="36">
        <f>IF(($E8       =0),0,($J8       /$E8       ))</f>
        <v>0.30889822626251695</v>
      </c>
      <c r="L8" s="31">
        <v>0</v>
      </c>
      <c r="M8" s="36">
        <f>IF(($E8       =0),0,($L8       /$E8       ))</f>
        <v>0</v>
      </c>
      <c r="N8" s="31">
        <f>$F8       +$H8       +$J8</f>
        <v>3169105076</v>
      </c>
      <c r="O8" s="36">
        <f>IF(($E8       =0),0,($N8       /$E8       ))</f>
        <v>0.80770216084377888</v>
      </c>
      <c r="P8" s="31">
        <v>995362308</v>
      </c>
      <c r="Q8" s="31">
        <v>3774793869</v>
      </c>
      <c r="R8" s="31">
        <v>3788697622</v>
      </c>
      <c r="S8" s="31">
        <v>3224038552</v>
      </c>
      <c r="T8" s="36">
        <f>IF(($R8       =0),0,($S8       /$R8       ))</f>
        <v>0.85096222334525484</v>
      </c>
      <c r="U8" s="36">
        <f>IF(($P8       =0),0,(($J8       /$P8       )-1))</f>
        <v>0.2176419945369279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4709559410</v>
      </c>
      <c r="E9" s="31">
        <v>4711789220</v>
      </c>
      <c r="F9" s="31">
        <v>3447036356</v>
      </c>
      <c r="G9" s="36">
        <f>IF(($D9       =0),0,($F9       /$D9       ))</f>
        <v>0.73192331934082133</v>
      </c>
      <c r="H9" s="31">
        <v>726012712</v>
      </c>
      <c r="I9" s="36">
        <f>IF(($D9       =0),0,($H9       /$D9       ))</f>
        <v>0.15415724673913817</v>
      </c>
      <c r="J9" s="31">
        <v>924485003</v>
      </c>
      <c r="K9" s="36">
        <f>IF(($E9       =0),0,($J9       /$E9       ))</f>
        <v>0.19620678256910651</v>
      </c>
      <c r="L9" s="31">
        <v>0</v>
      </c>
      <c r="M9" s="36">
        <f>IF(($E9       =0),0,($L9       /$E9       ))</f>
        <v>0</v>
      </c>
      <c r="N9" s="31">
        <f>$F9       +$H9       +$J9</f>
        <v>5097534071</v>
      </c>
      <c r="O9" s="36">
        <f>IF(($E9       =0),0,($N9       /$E9       ))</f>
        <v>1.0818680193423422</v>
      </c>
      <c r="P9" s="31">
        <v>796996843</v>
      </c>
      <c r="Q9" s="31">
        <v>4023928450</v>
      </c>
      <c r="R9" s="31">
        <v>4059578080</v>
      </c>
      <c r="S9" s="31">
        <v>4745800447</v>
      </c>
      <c r="T9" s="36">
        <f>IF(($R9       =0),0,($S9       /$R9       ))</f>
        <v>1.1690378540520645</v>
      </c>
      <c r="U9" s="36">
        <f>IF(($P9       =0),0,(($J9       /$P9       )-1))</f>
        <v>0.15996068380913275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8632690449</v>
      </c>
      <c r="E10" s="32">
        <f>SUM(E8:E9)</f>
        <v>8635395259</v>
      </c>
      <c r="F10" s="32">
        <f>SUM(F8:F9)</f>
        <v>4648476531</v>
      </c>
      <c r="G10" s="37">
        <f t="shared" ref="G10:G54" si="0">IF(($D10      =0),0,($F10      /$D10      ))</f>
        <v>0.53847367265884916</v>
      </c>
      <c r="H10" s="32">
        <f>SUM(H8:H9)</f>
        <v>1481682667</v>
      </c>
      <c r="I10" s="37">
        <f t="shared" ref="I10:I54" si="1">IF(($D10      =0),0,($H10      /$D10      ))</f>
        <v>0.17163625589883583</v>
      </c>
      <c r="J10" s="32">
        <f>SUM(J8:J9)</f>
        <v>2136479949</v>
      </c>
      <c r="K10" s="37">
        <f t="shared" ref="K10:K54" si="2">IF(($E10      =0),0,($J10      /$E10      ))</f>
        <v>0.24740963035517261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8266639147</v>
      </c>
      <c r="O10" s="37">
        <f t="shared" ref="O10:O54" si="5">IF(($E10      =0),0,($N10      /$E10      ))</f>
        <v>0.95729713569096053</v>
      </c>
      <c r="P10" s="32">
        <f>SUM(P8:P9)</f>
        <v>1792359151</v>
      </c>
      <c r="Q10" s="32">
        <f>SUM(Q8:Q9)</f>
        <v>7798722319</v>
      </c>
      <c r="R10" s="32">
        <f>SUM(R8:R9)</f>
        <v>7848275702</v>
      </c>
      <c r="S10" s="32">
        <f>SUM(S8:S9)</f>
        <v>7969838999</v>
      </c>
      <c r="T10" s="37">
        <f t="shared" ref="T10:T54" si="6">IF(($R10      =0),0,($S10      /$R10      ))</f>
        <v>1.0154891726050119</v>
      </c>
      <c r="U10" s="37">
        <f t="shared" ref="U10:U54" si="7">IF(($P10      =0),0,(($J10      /$P10      )-1))</f>
        <v>0.19199321620781573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183617689</v>
      </c>
      <c r="E11" s="31">
        <v>183617689</v>
      </c>
      <c r="F11" s="31">
        <v>97005438</v>
      </c>
      <c r="G11" s="36">
        <f t="shared" si="0"/>
        <v>0.52830115948142664</v>
      </c>
      <c r="H11" s="31">
        <v>43774854</v>
      </c>
      <c r="I11" s="36">
        <f t="shared" si="1"/>
        <v>0.23840216178736462</v>
      </c>
      <c r="J11" s="31">
        <v>33368323</v>
      </c>
      <c r="K11" s="36">
        <f t="shared" si="2"/>
        <v>0.18172717008762701</v>
      </c>
      <c r="L11" s="31">
        <v>0</v>
      </c>
      <c r="M11" s="36">
        <f t="shared" si="3"/>
        <v>0</v>
      </c>
      <c r="N11" s="31">
        <f t="shared" si="4"/>
        <v>174148615</v>
      </c>
      <c r="O11" s="36">
        <f t="shared" si="5"/>
        <v>0.94843049135641833</v>
      </c>
      <c r="P11" s="31">
        <v>27145496</v>
      </c>
      <c r="Q11" s="31">
        <v>142820799</v>
      </c>
      <c r="R11" s="31">
        <v>176528689</v>
      </c>
      <c r="S11" s="31">
        <v>177287449</v>
      </c>
      <c r="T11" s="36">
        <f t="shared" si="6"/>
        <v>1.0042982248624754</v>
      </c>
      <c r="U11" s="36">
        <f t="shared" si="7"/>
        <v>0.22923976043760619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44908877</v>
      </c>
      <c r="E12" s="31">
        <v>38713288</v>
      </c>
      <c r="F12" s="31">
        <v>28769699</v>
      </c>
      <c r="G12" s="36">
        <f t="shared" si="0"/>
        <v>0.64062387932791109</v>
      </c>
      <c r="H12" s="31">
        <v>5715318</v>
      </c>
      <c r="I12" s="36">
        <f t="shared" si="1"/>
        <v>0.12726477217410714</v>
      </c>
      <c r="J12" s="31">
        <v>4357569</v>
      </c>
      <c r="K12" s="36">
        <f t="shared" si="2"/>
        <v>0.11256003365046131</v>
      </c>
      <c r="L12" s="31">
        <v>0</v>
      </c>
      <c r="M12" s="36">
        <f t="shared" si="3"/>
        <v>0</v>
      </c>
      <c r="N12" s="31">
        <f t="shared" si="4"/>
        <v>38842586</v>
      </c>
      <c r="O12" s="36">
        <f t="shared" si="5"/>
        <v>1.0033398868109575</v>
      </c>
      <c r="P12" s="31">
        <v>5983572</v>
      </c>
      <c r="Q12" s="31">
        <v>38741001</v>
      </c>
      <c r="R12" s="31">
        <v>43177021</v>
      </c>
      <c r="S12" s="31">
        <v>36393664</v>
      </c>
      <c r="T12" s="36">
        <f t="shared" si="6"/>
        <v>0.84289427934363514</v>
      </c>
      <c r="U12" s="36">
        <f t="shared" si="7"/>
        <v>-0.27174453654104935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80084576</v>
      </c>
      <c r="E13" s="31">
        <v>137372480</v>
      </c>
      <c r="F13" s="31">
        <v>64062197</v>
      </c>
      <c r="G13" s="36">
        <f t="shared" si="0"/>
        <v>0.79993177462786347</v>
      </c>
      <c r="H13" s="31">
        <v>39762088</v>
      </c>
      <c r="I13" s="36">
        <f t="shared" si="1"/>
        <v>0.49650119893248856</v>
      </c>
      <c r="J13" s="31">
        <v>35159927</v>
      </c>
      <c r="K13" s="36">
        <f t="shared" si="2"/>
        <v>0.25594592890803164</v>
      </c>
      <c r="L13" s="31">
        <v>0</v>
      </c>
      <c r="M13" s="36">
        <f t="shared" si="3"/>
        <v>0</v>
      </c>
      <c r="N13" s="31">
        <f t="shared" si="4"/>
        <v>138984212</v>
      </c>
      <c r="O13" s="36">
        <f t="shared" si="5"/>
        <v>1.0117325682698601</v>
      </c>
      <c r="P13" s="31">
        <v>59268680</v>
      </c>
      <c r="Q13" s="31">
        <v>176763830</v>
      </c>
      <c r="R13" s="31">
        <v>172362066</v>
      </c>
      <c r="S13" s="31">
        <v>139070773</v>
      </c>
      <c r="T13" s="36">
        <f t="shared" si="6"/>
        <v>0.80685255304377701</v>
      </c>
      <c r="U13" s="36">
        <f t="shared" si="7"/>
        <v>-0.40677054052831951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286237302</v>
      </c>
      <c r="E14" s="31">
        <v>286237302</v>
      </c>
      <c r="F14" s="31">
        <v>87994556</v>
      </c>
      <c r="G14" s="36">
        <f t="shared" si="0"/>
        <v>0.30741819946304555</v>
      </c>
      <c r="H14" s="31">
        <v>76255152</v>
      </c>
      <c r="I14" s="36">
        <f t="shared" si="1"/>
        <v>0.26640536180011926</v>
      </c>
      <c r="J14" s="31">
        <v>66616361</v>
      </c>
      <c r="K14" s="36">
        <f t="shared" si="2"/>
        <v>0.23273123570735724</v>
      </c>
      <c r="L14" s="31">
        <v>0</v>
      </c>
      <c r="M14" s="36">
        <f t="shared" si="3"/>
        <v>0</v>
      </c>
      <c r="N14" s="31">
        <f t="shared" si="4"/>
        <v>230866069</v>
      </c>
      <c r="O14" s="36">
        <f t="shared" si="5"/>
        <v>0.80655479697052201</v>
      </c>
      <c r="P14" s="31">
        <v>55604965</v>
      </c>
      <c r="Q14" s="31">
        <v>227484867</v>
      </c>
      <c r="R14" s="31">
        <v>227499398</v>
      </c>
      <c r="S14" s="31">
        <v>181184217</v>
      </c>
      <c r="T14" s="36">
        <f t="shared" si="6"/>
        <v>0.79641624809925871</v>
      </c>
      <c r="U14" s="36">
        <f t="shared" si="7"/>
        <v>0.1980290069420958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90939143</v>
      </c>
      <c r="E15" s="31">
        <v>98984136</v>
      </c>
      <c r="F15" s="31">
        <v>37669034</v>
      </c>
      <c r="G15" s="36">
        <f t="shared" si="0"/>
        <v>0.41422244324426943</v>
      </c>
      <c r="H15" s="31">
        <v>9030693</v>
      </c>
      <c r="I15" s="36">
        <f t="shared" si="1"/>
        <v>9.9304795515831948E-2</v>
      </c>
      <c r="J15" s="31">
        <v>23564358</v>
      </c>
      <c r="K15" s="36">
        <f t="shared" si="2"/>
        <v>0.23806196580833922</v>
      </c>
      <c r="L15" s="31">
        <v>0</v>
      </c>
      <c r="M15" s="36">
        <f t="shared" si="3"/>
        <v>0</v>
      </c>
      <c r="N15" s="31">
        <f t="shared" si="4"/>
        <v>70264085</v>
      </c>
      <c r="O15" s="36">
        <f t="shared" si="5"/>
        <v>0.70985198072547706</v>
      </c>
      <c r="P15" s="31">
        <v>17452464</v>
      </c>
      <c r="Q15" s="31">
        <v>90826889</v>
      </c>
      <c r="R15" s="31">
        <v>86748368</v>
      </c>
      <c r="S15" s="31">
        <v>41003513</v>
      </c>
      <c r="T15" s="36">
        <f t="shared" si="6"/>
        <v>0.47267186628802055</v>
      </c>
      <c r="U15" s="36">
        <f t="shared" si="7"/>
        <v>0.35020235538087907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590607848</v>
      </c>
      <c r="E16" s="31">
        <v>499157319</v>
      </c>
      <c r="F16" s="31">
        <v>163181139</v>
      </c>
      <c r="G16" s="36">
        <f t="shared" si="0"/>
        <v>0.27629355003084888</v>
      </c>
      <c r="H16" s="31">
        <v>147095912</v>
      </c>
      <c r="I16" s="36">
        <f t="shared" si="1"/>
        <v>0.24905851234133955</v>
      </c>
      <c r="J16" s="31">
        <v>75310456</v>
      </c>
      <c r="K16" s="36">
        <f t="shared" si="2"/>
        <v>0.15087519131418364</v>
      </c>
      <c r="L16" s="31">
        <v>0</v>
      </c>
      <c r="M16" s="36">
        <f t="shared" si="3"/>
        <v>0</v>
      </c>
      <c r="N16" s="31">
        <f t="shared" si="4"/>
        <v>385587507</v>
      </c>
      <c r="O16" s="36">
        <f t="shared" si="5"/>
        <v>0.77247691724219714</v>
      </c>
      <c r="P16" s="31">
        <v>58912507</v>
      </c>
      <c r="Q16" s="31">
        <v>422532862</v>
      </c>
      <c r="R16" s="31">
        <v>557739987</v>
      </c>
      <c r="S16" s="31">
        <v>378873812</v>
      </c>
      <c r="T16" s="36">
        <f t="shared" si="6"/>
        <v>0.6793018625720304</v>
      </c>
      <c r="U16" s="36">
        <f t="shared" si="7"/>
        <v>0.27834410441911772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48009965</v>
      </c>
      <c r="E17" s="31">
        <v>48655747</v>
      </c>
      <c r="F17" s="31">
        <v>35375626</v>
      </c>
      <c r="G17" s="36">
        <f t="shared" si="0"/>
        <v>0.73683923743747781</v>
      </c>
      <c r="H17" s="31">
        <v>4431910</v>
      </c>
      <c r="I17" s="36">
        <f t="shared" si="1"/>
        <v>9.2312293916481714E-2</v>
      </c>
      <c r="J17" s="31">
        <v>2805146</v>
      </c>
      <c r="K17" s="36">
        <f t="shared" si="2"/>
        <v>5.7652922274525967E-2</v>
      </c>
      <c r="L17" s="31">
        <v>0</v>
      </c>
      <c r="M17" s="36">
        <f t="shared" si="3"/>
        <v>0</v>
      </c>
      <c r="N17" s="31">
        <f t="shared" si="4"/>
        <v>42612682</v>
      </c>
      <c r="O17" s="36">
        <f t="shared" si="5"/>
        <v>0.87579956382130975</v>
      </c>
      <c r="P17" s="31">
        <v>1168916</v>
      </c>
      <c r="Q17" s="31">
        <v>44362219</v>
      </c>
      <c r="R17" s="31">
        <v>45650923</v>
      </c>
      <c r="S17" s="31">
        <v>36030746</v>
      </c>
      <c r="T17" s="36">
        <f t="shared" si="6"/>
        <v>0.78926653903580435</v>
      </c>
      <c r="U17" s="36">
        <f t="shared" si="7"/>
        <v>1.399784073449247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94291500</v>
      </c>
      <c r="E18" s="31">
        <v>94791500</v>
      </c>
      <c r="F18" s="31">
        <v>50341332</v>
      </c>
      <c r="G18" s="36">
        <f t="shared" si="0"/>
        <v>0.53389045672197388</v>
      </c>
      <c r="H18" s="31">
        <v>32903140</v>
      </c>
      <c r="I18" s="36">
        <f t="shared" si="1"/>
        <v>0.34895128404999393</v>
      </c>
      <c r="J18" s="31">
        <v>5533975</v>
      </c>
      <c r="K18" s="36">
        <f t="shared" si="2"/>
        <v>5.8380498251425494E-2</v>
      </c>
      <c r="L18" s="31">
        <v>0</v>
      </c>
      <c r="M18" s="36">
        <f t="shared" si="3"/>
        <v>0</v>
      </c>
      <c r="N18" s="31">
        <f t="shared" si="4"/>
        <v>88778447</v>
      </c>
      <c r="O18" s="36">
        <f t="shared" si="5"/>
        <v>0.93656548319205835</v>
      </c>
      <c r="P18" s="31">
        <v>7024526</v>
      </c>
      <c r="Q18" s="31">
        <v>87439000</v>
      </c>
      <c r="R18" s="31">
        <v>87720500</v>
      </c>
      <c r="S18" s="31">
        <v>97957632</v>
      </c>
      <c r="T18" s="36">
        <f t="shared" si="6"/>
        <v>1.116701705986628</v>
      </c>
      <c r="U18" s="36">
        <f t="shared" si="7"/>
        <v>-0.2121923956150209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1418696900</v>
      </c>
      <c r="E19" s="32">
        <f>SUM(E11:E18)</f>
        <v>1387529461</v>
      </c>
      <c r="F19" s="32">
        <f>SUM(F11:F18)</f>
        <v>564399021</v>
      </c>
      <c r="G19" s="37">
        <f t="shared" si="0"/>
        <v>0.39782917760657688</v>
      </c>
      <c r="H19" s="32">
        <f>SUM(H11:H18)</f>
        <v>358969067</v>
      </c>
      <c r="I19" s="37">
        <f t="shared" si="1"/>
        <v>0.25302731471394629</v>
      </c>
      <c r="J19" s="32">
        <f>SUM(J11:J18)</f>
        <v>246716115</v>
      </c>
      <c r="K19" s="37">
        <f t="shared" si="2"/>
        <v>0.17780964075688191</v>
      </c>
      <c r="L19" s="32">
        <f>SUM(L11:L18)</f>
        <v>0</v>
      </c>
      <c r="M19" s="37">
        <f t="shared" si="3"/>
        <v>0</v>
      </c>
      <c r="N19" s="32">
        <f t="shared" si="4"/>
        <v>1170084203</v>
      </c>
      <c r="O19" s="37">
        <f t="shared" si="5"/>
        <v>0.84328602446878065</v>
      </c>
      <c r="P19" s="32">
        <f>SUM(P11:P18)</f>
        <v>232561126</v>
      </c>
      <c r="Q19" s="32">
        <f>SUM(Q11:Q18)</f>
        <v>1230971467</v>
      </c>
      <c r="R19" s="32">
        <f>SUM(R11:R18)</f>
        <v>1397426952</v>
      </c>
      <c r="S19" s="32">
        <f>SUM(S11:S18)</f>
        <v>1087801806</v>
      </c>
      <c r="T19" s="37">
        <f t="shared" si="6"/>
        <v>0.77843196343332011</v>
      </c>
      <c r="U19" s="37">
        <f t="shared" si="7"/>
        <v>6.0865671075225114E-2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384214826</v>
      </c>
      <c r="E20" s="31">
        <v>410174737</v>
      </c>
      <c r="F20" s="31">
        <v>149737008</v>
      </c>
      <c r="G20" s="36">
        <f t="shared" si="0"/>
        <v>0.38972209781410155</v>
      </c>
      <c r="H20" s="31">
        <v>19639050</v>
      </c>
      <c r="I20" s="36">
        <f t="shared" si="1"/>
        <v>5.1114763593219592E-2</v>
      </c>
      <c r="J20" s="31">
        <v>102691213</v>
      </c>
      <c r="K20" s="36">
        <f t="shared" si="2"/>
        <v>0.25035967293129513</v>
      </c>
      <c r="L20" s="31">
        <v>0</v>
      </c>
      <c r="M20" s="36">
        <f t="shared" si="3"/>
        <v>0</v>
      </c>
      <c r="N20" s="31">
        <f t="shared" si="4"/>
        <v>272067271</v>
      </c>
      <c r="O20" s="36">
        <f t="shared" si="5"/>
        <v>0.6632960210808887</v>
      </c>
      <c r="P20" s="31">
        <v>102380724</v>
      </c>
      <c r="Q20" s="31">
        <v>350904000</v>
      </c>
      <c r="R20" s="31">
        <v>375904000</v>
      </c>
      <c r="S20" s="31">
        <v>239175303</v>
      </c>
      <c r="T20" s="36">
        <f t="shared" si="6"/>
        <v>0.63626698039925089</v>
      </c>
      <c r="U20" s="36">
        <f t="shared" si="7"/>
        <v>3.0326900208286212E-3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467128047</v>
      </c>
      <c r="E21" s="31">
        <v>484617781</v>
      </c>
      <c r="F21" s="31">
        <v>208237092</v>
      </c>
      <c r="G21" s="36">
        <f t="shared" si="0"/>
        <v>0.44578160814223172</v>
      </c>
      <c r="H21" s="31">
        <v>137857321</v>
      </c>
      <c r="I21" s="36">
        <f t="shared" si="1"/>
        <v>0.29511677126935604</v>
      </c>
      <c r="J21" s="31">
        <v>108946789</v>
      </c>
      <c r="K21" s="36">
        <f t="shared" si="2"/>
        <v>0.22480972277820735</v>
      </c>
      <c r="L21" s="31">
        <v>0</v>
      </c>
      <c r="M21" s="36">
        <f t="shared" si="3"/>
        <v>0</v>
      </c>
      <c r="N21" s="31">
        <f t="shared" si="4"/>
        <v>455041202</v>
      </c>
      <c r="O21" s="36">
        <f t="shared" si="5"/>
        <v>0.93896926576039108</v>
      </c>
      <c r="P21" s="31">
        <v>98915309</v>
      </c>
      <c r="Q21" s="31">
        <v>419373644</v>
      </c>
      <c r="R21" s="31">
        <v>422775072</v>
      </c>
      <c r="S21" s="31">
        <v>418291146</v>
      </c>
      <c r="T21" s="36">
        <f t="shared" si="6"/>
        <v>0.98939406247679618</v>
      </c>
      <c r="U21" s="36">
        <f t="shared" si="7"/>
        <v>0.10141483761628844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121502193</v>
      </c>
      <c r="E22" s="31">
        <v>121502193</v>
      </c>
      <c r="F22" s="31">
        <v>34728333</v>
      </c>
      <c r="G22" s="36">
        <f t="shared" si="0"/>
        <v>0.28582474227440485</v>
      </c>
      <c r="H22" s="31">
        <v>30067101</v>
      </c>
      <c r="I22" s="36">
        <f t="shared" si="1"/>
        <v>0.24746138532660064</v>
      </c>
      <c r="J22" s="31">
        <v>26197194</v>
      </c>
      <c r="K22" s="36">
        <f t="shared" si="2"/>
        <v>0.21561087378892002</v>
      </c>
      <c r="L22" s="31">
        <v>0</v>
      </c>
      <c r="M22" s="36">
        <f t="shared" si="3"/>
        <v>0</v>
      </c>
      <c r="N22" s="31">
        <f t="shared" si="4"/>
        <v>90992628</v>
      </c>
      <c r="O22" s="36">
        <f t="shared" si="5"/>
        <v>0.74889700138992554</v>
      </c>
      <c r="P22" s="31">
        <v>26670235</v>
      </c>
      <c r="Q22" s="31">
        <v>112657723</v>
      </c>
      <c r="R22" s="31">
        <v>112657724</v>
      </c>
      <c r="S22" s="31">
        <v>93884381</v>
      </c>
      <c r="T22" s="36">
        <f t="shared" si="6"/>
        <v>0.83335946854385234</v>
      </c>
      <c r="U22" s="36">
        <f t="shared" si="7"/>
        <v>-1.7736664112633416E-2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30279204</v>
      </c>
      <c r="E23" s="31">
        <v>45714526</v>
      </c>
      <c r="F23" s="31">
        <v>8779124</v>
      </c>
      <c r="G23" s="36">
        <f t="shared" si="0"/>
        <v>0.28993906180624829</v>
      </c>
      <c r="H23" s="31">
        <v>10844627</v>
      </c>
      <c r="I23" s="36">
        <f t="shared" si="1"/>
        <v>0.35815429626221351</v>
      </c>
      <c r="J23" s="31">
        <v>11138493</v>
      </c>
      <c r="K23" s="36">
        <f t="shared" si="2"/>
        <v>0.24365325367258539</v>
      </c>
      <c r="L23" s="31">
        <v>0</v>
      </c>
      <c r="M23" s="36">
        <f t="shared" si="3"/>
        <v>0</v>
      </c>
      <c r="N23" s="31">
        <f t="shared" si="4"/>
        <v>30762244</v>
      </c>
      <c r="O23" s="36">
        <f t="shared" si="5"/>
        <v>0.67292055046135668</v>
      </c>
      <c r="P23" s="31">
        <v>9736715</v>
      </c>
      <c r="Q23" s="31">
        <v>23335584</v>
      </c>
      <c r="R23" s="31">
        <v>28422695</v>
      </c>
      <c r="S23" s="31">
        <v>32551137</v>
      </c>
      <c r="T23" s="36">
        <f t="shared" si="6"/>
        <v>1.1452516026365551</v>
      </c>
      <c r="U23" s="36">
        <f t="shared" si="7"/>
        <v>0.14396826855874911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191845783</v>
      </c>
      <c r="E24" s="31">
        <v>204746364</v>
      </c>
      <c r="F24" s="31">
        <v>82301953</v>
      </c>
      <c r="G24" s="36">
        <f t="shared" si="0"/>
        <v>0.4290005842870156</v>
      </c>
      <c r="H24" s="31">
        <v>51280750</v>
      </c>
      <c r="I24" s="36">
        <f t="shared" si="1"/>
        <v>0.26730194012135255</v>
      </c>
      <c r="J24" s="31">
        <v>38360769</v>
      </c>
      <c r="K24" s="36">
        <f t="shared" si="2"/>
        <v>0.18735751029014611</v>
      </c>
      <c r="L24" s="31">
        <v>0</v>
      </c>
      <c r="M24" s="36">
        <f t="shared" si="3"/>
        <v>0</v>
      </c>
      <c r="N24" s="31">
        <f t="shared" si="4"/>
        <v>171943472</v>
      </c>
      <c r="O24" s="36">
        <f t="shared" si="5"/>
        <v>0.83978767017322953</v>
      </c>
      <c r="P24" s="31">
        <v>31070422</v>
      </c>
      <c r="Q24" s="31">
        <v>168213217</v>
      </c>
      <c r="R24" s="31">
        <v>168125717</v>
      </c>
      <c r="S24" s="31">
        <v>135782675</v>
      </c>
      <c r="T24" s="36">
        <f t="shared" si="6"/>
        <v>0.80762584941124738</v>
      </c>
      <c r="U24" s="36">
        <f t="shared" si="7"/>
        <v>0.2346394587109244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175985045</v>
      </c>
      <c r="E25" s="31">
        <v>202344198</v>
      </c>
      <c r="F25" s="31">
        <v>101627541</v>
      </c>
      <c r="G25" s="36">
        <f t="shared" si="0"/>
        <v>0.57747827947539521</v>
      </c>
      <c r="H25" s="31">
        <v>103915643</v>
      </c>
      <c r="I25" s="36">
        <f t="shared" si="1"/>
        <v>0.59047996379465084</v>
      </c>
      <c r="J25" s="31">
        <v>30671796</v>
      </c>
      <c r="K25" s="36">
        <f t="shared" si="2"/>
        <v>0.15158228554692732</v>
      </c>
      <c r="L25" s="31">
        <v>0</v>
      </c>
      <c r="M25" s="36">
        <f t="shared" si="3"/>
        <v>0</v>
      </c>
      <c r="N25" s="31">
        <f t="shared" si="4"/>
        <v>236214980</v>
      </c>
      <c r="O25" s="36">
        <f t="shared" si="5"/>
        <v>1.1673919110841025</v>
      </c>
      <c r="P25" s="31">
        <v>25377030</v>
      </c>
      <c r="Q25" s="31">
        <v>165260670</v>
      </c>
      <c r="R25" s="31">
        <v>173760670</v>
      </c>
      <c r="S25" s="31">
        <v>153756412</v>
      </c>
      <c r="T25" s="36">
        <f t="shared" si="6"/>
        <v>0.88487464971215868</v>
      </c>
      <c r="U25" s="36">
        <f t="shared" si="7"/>
        <v>0.20864403754103611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424675584</v>
      </c>
      <c r="E26" s="31">
        <v>425781134</v>
      </c>
      <c r="F26" s="31">
        <v>8742179</v>
      </c>
      <c r="G26" s="36">
        <f t="shared" si="0"/>
        <v>2.0585546542746379E-2</v>
      </c>
      <c r="H26" s="31">
        <v>14636674</v>
      </c>
      <c r="I26" s="36">
        <f t="shared" si="1"/>
        <v>3.4465541583855216E-2</v>
      </c>
      <c r="J26" s="31">
        <v>2856203</v>
      </c>
      <c r="K26" s="36">
        <f t="shared" si="2"/>
        <v>6.7081483229832345E-3</v>
      </c>
      <c r="L26" s="31">
        <v>0</v>
      </c>
      <c r="M26" s="36">
        <f t="shared" si="3"/>
        <v>0</v>
      </c>
      <c r="N26" s="31">
        <f t="shared" si="4"/>
        <v>26235056</v>
      </c>
      <c r="O26" s="36">
        <f t="shared" si="5"/>
        <v>6.1616295098692653E-2</v>
      </c>
      <c r="P26" s="31">
        <v>9780971</v>
      </c>
      <c r="Q26" s="31">
        <v>365621959</v>
      </c>
      <c r="R26" s="31">
        <v>374031828</v>
      </c>
      <c r="S26" s="31">
        <v>35180449</v>
      </c>
      <c r="T26" s="36">
        <f t="shared" si="6"/>
        <v>9.4057367224908997E-2</v>
      </c>
      <c r="U26" s="36">
        <f t="shared" si="7"/>
        <v>-0.70798369609724843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1795630682</v>
      </c>
      <c r="E27" s="32">
        <f>SUM(E20:E26)</f>
        <v>1894880933</v>
      </c>
      <c r="F27" s="32">
        <f>SUM(F20:F26)</f>
        <v>594153230</v>
      </c>
      <c r="G27" s="37">
        <f t="shared" si="0"/>
        <v>0.33088832573200594</v>
      </c>
      <c r="H27" s="32">
        <f>SUM(H20:H26)</f>
        <v>368241166</v>
      </c>
      <c r="I27" s="37">
        <f t="shared" si="1"/>
        <v>0.20507622736199158</v>
      </c>
      <c r="J27" s="32">
        <f>SUM(J20:J26)</f>
        <v>320862457</v>
      </c>
      <c r="K27" s="37">
        <f t="shared" si="2"/>
        <v>0.16933119723359419</v>
      </c>
      <c r="L27" s="32">
        <f>SUM(L20:L26)</f>
        <v>0</v>
      </c>
      <c r="M27" s="37">
        <f t="shared" si="3"/>
        <v>0</v>
      </c>
      <c r="N27" s="32">
        <f t="shared" si="4"/>
        <v>1283256853</v>
      </c>
      <c r="O27" s="37">
        <f t="shared" si="5"/>
        <v>0.67722294876244871</v>
      </c>
      <c r="P27" s="32">
        <f>SUM(P20:P26)</f>
        <v>303931406</v>
      </c>
      <c r="Q27" s="32">
        <f>SUM(Q20:Q26)</f>
        <v>1605366797</v>
      </c>
      <c r="R27" s="32">
        <f>SUM(R20:R26)</f>
        <v>1655677706</v>
      </c>
      <c r="S27" s="32">
        <f>SUM(S20:S26)</f>
        <v>1108621503</v>
      </c>
      <c r="T27" s="37">
        <f t="shared" si="6"/>
        <v>0.66958774584115832</v>
      </c>
      <c r="U27" s="37">
        <f t="shared" si="7"/>
        <v>5.5706816293937145E-2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176685504</v>
      </c>
      <c r="E28" s="31">
        <v>206319331</v>
      </c>
      <c r="F28" s="31">
        <v>127915848</v>
      </c>
      <c r="G28" s="36">
        <f t="shared" si="0"/>
        <v>0.72397477497644624</v>
      </c>
      <c r="H28" s="31">
        <v>-367876</v>
      </c>
      <c r="I28" s="36">
        <f t="shared" si="1"/>
        <v>-2.0820949748090256E-3</v>
      </c>
      <c r="J28" s="31">
        <v>19346053</v>
      </c>
      <c r="K28" s="36">
        <f t="shared" si="2"/>
        <v>9.3767524866586544E-2</v>
      </c>
      <c r="L28" s="31">
        <v>0</v>
      </c>
      <c r="M28" s="36">
        <f t="shared" si="3"/>
        <v>0</v>
      </c>
      <c r="N28" s="31">
        <f t="shared" si="4"/>
        <v>146894025</v>
      </c>
      <c r="O28" s="36">
        <f t="shared" si="5"/>
        <v>0.71197412422784567</v>
      </c>
      <c r="P28" s="31">
        <v>20717332</v>
      </c>
      <c r="Q28" s="31">
        <v>162891224</v>
      </c>
      <c r="R28" s="31">
        <v>167921434</v>
      </c>
      <c r="S28" s="31">
        <v>118174624</v>
      </c>
      <c r="T28" s="36">
        <f t="shared" si="6"/>
        <v>0.70374949275385534</v>
      </c>
      <c r="U28" s="36">
        <f t="shared" si="7"/>
        <v>-6.6189941832278443E-2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265196455</v>
      </c>
      <c r="E29" s="31">
        <v>267036455</v>
      </c>
      <c r="F29" s="31">
        <v>94041478</v>
      </c>
      <c r="G29" s="36">
        <f t="shared" si="0"/>
        <v>0.35461061498729313</v>
      </c>
      <c r="H29" s="31">
        <v>76716468</v>
      </c>
      <c r="I29" s="36">
        <f t="shared" si="1"/>
        <v>0.28928164971134324</v>
      </c>
      <c r="J29" s="31">
        <v>62531170</v>
      </c>
      <c r="K29" s="36">
        <f t="shared" si="2"/>
        <v>0.23416716642677121</v>
      </c>
      <c r="L29" s="31">
        <v>0</v>
      </c>
      <c r="M29" s="36">
        <f t="shared" si="3"/>
        <v>0</v>
      </c>
      <c r="N29" s="31">
        <f t="shared" si="4"/>
        <v>233289116</v>
      </c>
      <c r="O29" s="36">
        <f t="shared" si="5"/>
        <v>0.87362272690445952</v>
      </c>
      <c r="P29" s="31">
        <v>60150307</v>
      </c>
      <c r="Q29" s="31">
        <v>229029167</v>
      </c>
      <c r="R29" s="31">
        <v>233016167</v>
      </c>
      <c r="S29" s="31">
        <v>230757938</v>
      </c>
      <c r="T29" s="36">
        <f t="shared" si="6"/>
        <v>0.99030870248586655</v>
      </c>
      <c r="U29" s="36">
        <f t="shared" si="7"/>
        <v>3.9581892740796709E-2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185298000</v>
      </c>
      <c r="E30" s="31">
        <v>245002017</v>
      </c>
      <c r="F30" s="31">
        <v>78559472</v>
      </c>
      <c r="G30" s="36">
        <f t="shared" si="0"/>
        <v>0.42396287061921878</v>
      </c>
      <c r="H30" s="31">
        <v>57698367</v>
      </c>
      <c r="I30" s="36">
        <f t="shared" si="1"/>
        <v>0.31138148819739014</v>
      </c>
      <c r="J30" s="31">
        <v>63461079</v>
      </c>
      <c r="K30" s="36">
        <f t="shared" si="2"/>
        <v>0.25902267980104016</v>
      </c>
      <c r="L30" s="31">
        <v>0</v>
      </c>
      <c r="M30" s="36">
        <f t="shared" si="3"/>
        <v>0</v>
      </c>
      <c r="N30" s="31">
        <f t="shared" si="4"/>
        <v>199718918</v>
      </c>
      <c r="O30" s="36">
        <f t="shared" si="5"/>
        <v>0.81517254611010004</v>
      </c>
      <c r="P30" s="31">
        <v>44808629</v>
      </c>
      <c r="Q30" s="31">
        <v>182264681</v>
      </c>
      <c r="R30" s="31">
        <v>231003681</v>
      </c>
      <c r="S30" s="31">
        <v>121397055</v>
      </c>
      <c r="T30" s="36">
        <f t="shared" si="6"/>
        <v>0.52552000242801322</v>
      </c>
      <c r="U30" s="36">
        <f t="shared" si="7"/>
        <v>0.41626915208675541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88117125</v>
      </c>
      <c r="E31" s="31">
        <v>104541244</v>
      </c>
      <c r="F31" s="31">
        <v>17482591</v>
      </c>
      <c r="G31" s="36">
        <f t="shared" si="0"/>
        <v>0.19840174086478649</v>
      </c>
      <c r="H31" s="31">
        <v>1347117</v>
      </c>
      <c r="I31" s="36">
        <f t="shared" si="1"/>
        <v>1.5287800186399636E-2</v>
      </c>
      <c r="J31" s="31">
        <v>1889604</v>
      </c>
      <c r="K31" s="36">
        <f t="shared" si="2"/>
        <v>1.8075201018269881E-2</v>
      </c>
      <c r="L31" s="31">
        <v>0</v>
      </c>
      <c r="M31" s="36">
        <f t="shared" si="3"/>
        <v>0</v>
      </c>
      <c r="N31" s="31">
        <f t="shared" si="4"/>
        <v>20719312</v>
      </c>
      <c r="O31" s="36">
        <f t="shared" si="5"/>
        <v>0.19819270564639541</v>
      </c>
      <c r="P31" s="31">
        <v>1034607</v>
      </c>
      <c r="Q31" s="31">
        <v>98310688</v>
      </c>
      <c r="R31" s="31">
        <v>124297482</v>
      </c>
      <c r="S31" s="31">
        <v>14432233</v>
      </c>
      <c r="T31" s="36">
        <f t="shared" si="6"/>
        <v>0.11611042128753662</v>
      </c>
      <c r="U31" s="36">
        <f t="shared" si="7"/>
        <v>0.8263978496182609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115344405</v>
      </c>
      <c r="E32" s="31">
        <v>118747946</v>
      </c>
      <c r="F32" s="31">
        <v>43904877</v>
      </c>
      <c r="G32" s="36">
        <f t="shared" si="0"/>
        <v>0.38064158378553342</v>
      </c>
      <c r="H32" s="31">
        <v>35658973</v>
      </c>
      <c r="I32" s="36">
        <f t="shared" si="1"/>
        <v>0.30915216910607846</v>
      </c>
      <c r="J32" s="31">
        <v>28537206</v>
      </c>
      <c r="K32" s="36">
        <f t="shared" si="2"/>
        <v>0.24031747041755147</v>
      </c>
      <c r="L32" s="31">
        <v>0</v>
      </c>
      <c r="M32" s="36">
        <f t="shared" si="3"/>
        <v>0</v>
      </c>
      <c r="N32" s="31">
        <f t="shared" si="4"/>
        <v>108101056</v>
      </c>
      <c r="O32" s="36">
        <f t="shared" si="5"/>
        <v>0.91034042811991034</v>
      </c>
      <c r="P32" s="31">
        <v>25156418</v>
      </c>
      <c r="Q32" s="31">
        <v>101317370</v>
      </c>
      <c r="R32" s="31">
        <v>102456734</v>
      </c>
      <c r="S32" s="31">
        <v>99192484</v>
      </c>
      <c r="T32" s="36">
        <f t="shared" si="6"/>
        <v>0.96814021028622677</v>
      </c>
      <c r="U32" s="36">
        <f t="shared" si="7"/>
        <v>0.13439067517482028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215465212</v>
      </c>
      <c r="E33" s="31">
        <v>277690841</v>
      </c>
      <c r="F33" s="31">
        <v>193258823</v>
      </c>
      <c r="G33" s="36">
        <f t="shared" si="0"/>
        <v>0.89693747406425872</v>
      </c>
      <c r="H33" s="31">
        <v>28993900</v>
      </c>
      <c r="I33" s="36">
        <f t="shared" si="1"/>
        <v>0.13456418198961975</v>
      </c>
      <c r="J33" s="31">
        <v>31082591</v>
      </c>
      <c r="K33" s="36">
        <f t="shared" si="2"/>
        <v>0.11193235933914003</v>
      </c>
      <c r="L33" s="31">
        <v>0</v>
      </c>
      <c r="M33" s="36">
        <f t="shared" si="3"/>
        <v>0</v>
      </c>
      <c r="N33" s="31">
        <f t="shared" si="4"/>
        <v>253335314</v>
      </c>
      <c r="O33" s="36">
        <f t="shared" si="5"/>
        <v>0.91229265282105576</v>
      </c>
      <c r="P33" s="31">
        <v>12182715</v>
      </c>
      <c r="Q33" s="31">
        <v>239322414</v>
      </c>
      <c r="R33" s="31">
        <v>244763625</v>
      </c>
      <c r="S33" s="31">
        <v>197110718</v>
      </c>
      <c r="T33" s="36">
        <f t="shared" si="6"/>
        <v>0.8053105031435942</v>
      </c>
      <c r="U33" s="36">
        <f t="shared" si="7"/>
        <v>1.5513681474121328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1111453444</v>
      </c>
      <c r="E34" s="31">
        <v>1123818999</v>
      </c>
      <c r="F34" s="31">
        <v>364183268</v>
      </c>
      <c r="G34" s="36">
        <f t="shared" si="0"/>
        <v>0.32766398805634545</v>
      </c>
      <c r="H34" s="31">
        <v>305280921</v>
      </c>
      <c r="I34" s="36">
        <f t="shared" si="1"/>
        <v>0.27466820373629613</v>
      </c>
      <c r="J34" s="31">
        <v>234211589</v>
      </c>
      <c r="K34" s="36">
        <f t="shared" si="2"/>
        <v>0.20840686018692234</v>
      </c>
      <c r="L34" s="31">
        <v>0</v>
      </c>
      <c r="M34" s="36">
        <f t="shared" si="3"/>
        <v>0</v>
      </c>
      <c r="N34" s="31">
        <f t="shared" si="4"/>
        <v>903675778</v>
      </c>
      <c r="O34" s="36">
        <f t="shared" si="5"/>
        <v>0.8041114973177278</v>
      </c>
      <c r="P34" s="31">
        <v>238667939</v>
      </c>
      <c r="Q34" s="31">
        <v>1124026031</v>
      </c>
      <c r="R34" s="31">
        <v>1154116705</v>
      </c>
      <c r="S34" s="31">
        <v>921875643</v>
      </c>
      <c r="T34" s="36">
        <f t="shared" si="6"/>
        <v>0.79877159649985308</v>
      </c>
      <c r="U34" s="36">
        <f t="shared" si="7"/>
        <v>-1.8671758002653194E-2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2157560145</v>
      </c>
      <c r="E35" s="32">
        <f>SUM(E28:E34)</f>
        <v>2343156833</v>
      </c>
      <c r="F35" s="32">
        <f>SUM(F28:F34)</f>
        <v>919346357</v>
      </c>
      <c r="G35" s="37">
        <f t="shared" si="0"/>
        <v>0.42610462523166415</v>
      </c>
      <c r="H35" s="32">
        <f>SUM(H28:H34)</f>
        <v>505327870</v>
      </c>
      <c r="I35" s="37">
        <f t="shared" si="1"/>
        <v>0.23421264578466711</v>
      </c>
      <c r="J35" s="32">
        <f>SUM(J28:J34)</f>
        <v>441059292</v>
      </c>
      <c r="K35" s="37">
        <f t="shared" si="2"/>
        <v>0.18823293677500075</v>
      </c>
      <c r="L35" s="32">
        <f>SUM(L28:L34)</f>
        <v>0</v>
      </c>
      <c r="M35" s="37">
        <f t="shared" si="3"/>
        <v>0</v>
      </c>
      <c r="N35" s="32">
        <f t="shared" si="4"/>
        <v>1865733519</v>
      </c>
      <c r="O35" s="37">
        <f t="shared" si="5"/>
        <v>0.7962478194902799</v>
      </c>
      <c r="P35" s="32">
        <f>SUM(P28:P34)</f>
        <v>402717947</v>
      </c>
      <c r="Q35" s="32">
        <f>SUM(Q28:Q34)</f>
        <v>2137161575</v>
      </c>
      <c r="R35" s="32">
        <f>SUM(R28:R34)</f>
        <v>2257575828</v>
      </c>
      <c r="S35" s="32">
        <f>SUM(S28:S34)</f>
        <v>1702940695</v>
      </c>
      <c r="T35" s="37">
        <f t="shared" si="6"/>
        <v>0.75432270042891336</v>
      </c>
      <c r="U35" s="37">
        <f t="shared" si="7"/>
        <v>9.5206447305413944E-2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246585386</v>
      </c>
      <c r="E36" s="31">
        <v>247184814</v>
      </c>
      <c r="F36" s="31">
        <v>98498690</v>
      </c>
      <c r="G36" s="36">
        <f t="shared" si="0"/>
        <v>0.39945063897663424</v>
      </c>
      <c r="H36" s="31">
        <v>78512299</v>
      </c>
      <c r="I36" s="36">
        <f t="shared" si="1"/>
        <v>0.3183980213653051</v>
      </c>
      <c r="J36" s="31">
        <v>56343421</v>
      </c>
      <c r="K36" s="36">
        <f t="shared" si="2"/>
        <v>0.22794046320337463</v>
      </c>
      <c r="L36" s="31">
        <v>0</v>
      </c>
      <c r="M36" s="36">
        <f t="shared" si="3"/>
        <v>0</v>
      </c>
      <c r="N36" s="31">
        <f t="shared" si="4"/>
        <v>233354410</v>
      </c>
      <c r="O36" s="36">
        <f t="shared" si="5"/>
        <v>0.94404832652866777</v>
      </c>
      <c r="P36" s="31">
        <v>60754692</v>
      </c>
      <c r="Q36" s="31">
        <v>315271496</v>
      </c>
      <c r="R36" s="31">
        <v>305828011</v>
      </c>
      <c r="S36" s="31">
        <v>229057810</v>
      </c>
      <c r="T36" s="36">
        <f t="shared" si="6"/>
        <v>0.74897590070649223</v>
      </c>
      <c r="U36" s="36">
        <f t="shared" si="7"/>
        <v>-7.2607906563002533E-2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168381066</v>
      </c>
      <c r="E37" s="31">
        <v>176777989</v>
      </c>
      <c r="F37" s="31">
        <v>46960186</v>
      </c>
      <c r="G37" s="36">
        <f t="shared" si="0"/>
        <v>0.27889231916372353</v>
      </c>
      <c r="H37" s="31">
        <v>-15639369</v>
      </c>
      <c r="I37" s="36">
        <f t="shared" si="1"/>
        <v>-9.2880805256334464E-2</v>
      </c>
      <c r="J37" s="31">
        <v>12543911</v>
      </c>
      <c r="K37" s="36">
        <f t="shared" si="2"/>
        <v>7.0958556950209445E-2</v>
      </c>
      <c r="L37" s="31">
        <v>0</v>
      </c>
      <c r="M37" s="36">
        <f t="shared" si="3"/>
        <v>0</v>
      </c>
      <c r="N37" s="31">
        <f t="shared" si="4"/>
        <v>43864728</v>
      </c>
      <c r="O37" s="36">
        <f t="shared" si="5"/>
        <v>0.24813455706864049</v>
      </c>
      <c r="P37" s="31">
        <v>66547548</v>
      </c>
      <c r="Q37" s="31">
        <v>154020544</v>
      </c>
      <c r="R37" s="31">
        <v>163259665</v>
      </c>
      <c r="S37" s="31">
        <v>236867189</v>
      </c>
      <c r="T37" s="36">
        <f t="shared" si="6"/>
        <v>1.4508616626158091</v>
      </c>
      <c r="U37" s="36">
        <f t="shared" si="7"/>
        <v>-0.81150453507317799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142392828</v>
      </c>
      <c r="E38" s="31">
        <v>178906211</v>
      </c>
      <c r="F38" s="31">
        <v>92752620</v>
      </c>
      <c r="G38" s="36">
        <f t="shared" si="0"/>
        <v>0.65138547567859251</v>
      </c>
      <c r="H38" s="31">
        <v>49182220</v>
      </c>
      <c r="I38" s="36">
        <f t="shared" si="1"/>
        <v>0.34539815446322902</v>
      </c>
      <c r="J38" s="31">
        <v>48008154</v>
      </c>
      <c r="K38" s="36">
        <f t="shared" si="2"/>
        <v>0.26834257867101102</v>
      </c>
      <c r="L38" s="31">
        <v>0</v>
      </c>
      <c r="M38" s="36">
        <f t="shared" si="3"/>
        <v>0</v>
      </c>
      <c r="N38" s="31">
        <f t="shared" si="4"/>
        <v>189942994</v>
      </c>
      <c r="O38" s="36">
        <f t="shared" si="5"/>
        <v>1.0616903289064683</v>
      </c>
      <c r="P38" s="31">
        <v>85704786</v>
      </c>
      <c r="Q38" s="31">
        <v>236184427</v>
      </c>
      <c r="R38" s="31">
        <v>249308427</v>
      </c>
      <c r="S38" s="31">
        <v>211977936</v>
      </c>
      <c r="T38" s="36">
        <f t="shared" si="6"/>
        <v>0.85026382200871209</v>
      </c>
      <c r="U38" s="36">
        <f t="shared" si="7"/>
        <v>-0.43984278777616925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458938280</v>
      </c>
      <c r="E39" s="31">
        <v>393302951</v>
      </c>
      <c r="F39" s="31">
        <v>165404691</v>
      </c>
      <c r="G39" s="36">
        <f t="shared" si="0"/>
        <v>0.36040726652830091</v>
      </c>
      <c r="H39" s="31">
        <v>127141577</v>
      </c>
      <c r="I39" s="36">
        <f t="shared" si="1"/>
        <v>0.27703415152033078</v>
      </c>
      <c r="J39" s="31">
        <v>97025854</v>
      </c>
      <c r="K39" s="36">
        <f t="shared" si="2"/>
        <v>0.24669495551280518</v>
      </c>
      <c r="L39" s="31">
        <v>0</v>
      </c>
      <c r="M39" s="36">
        <f t="shared" si="3"/>
        <v>0</v>
      </c>
      <c r="N39" s="31">
        <f t="shared" si="4"/>
        <v>389572122</v>
      </c>
      <c r="O39" s="36">
        <f t="shared" si="5"/>
        <v>0.99051410880463997</v>
      </c>
      <c r="P39" s="31">
        <v>118657069</v>
      </c>
      <c r="Q39" s="31">
        <v>383613905</v>
      </c>
      <c r="R39" s="31">
        <v>375774263</v>
      </c>
      <c r="S39" s="31">
        <v>268876481</v>
      </c>
      <c r="T39" s="36">
        <f t="shared" si="6"/>
        <v>0.71552660060702455</v>
      </c>
      <c r="U39" s="36">
        <f t="shared" si="7"/>
        <v>-0.18230026396488863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1016297560</v>
      </c>
      <c r="E40" s="32">
        <f>SUM(E36:E39)</f>
        <v>996171965</v>
      </c>
      <c r="F40" s="32">
        <f>SUM(F36:F39)</f>
        <v>403616187</v>
      </c>
      <c r="G40" s="37">
        <f t="shared" si="0"/>
        <v>0.39714371350060113</v>
      </c>
      <c r="H40" s="32">
        <f>SUM(H36:H39)</f>
        <v>239196727</v>
      </c>
      <c r="I40" s="37">
        <f t="shared" si="1"/>
        <v>0.23536091831215258</v>
      </c>
      <c r="J40" s="32">
        <f>SUM(J36:J39)</f>
        <v>213921340</v>
      </c>
      <c r="K40" s="37">
        <f t="shared" si="2"/>
        <v>0.2147433851945432</v>
      </c>
      <c r="L40" s="32">
        <f>SUM(L36:L39)</f>
        <v>0</v>
      </c>
      <c r="M40" s="37">
        <f t="shared" si="3"/>
        <v>0</v>
      </c>
      <c r="N40" s="32">
        <f t="shared" si="4"/>
        <v>856734254</v>
      </c>
      <c r="O40" s="37">
        <f t="shared" si="5"/>
        <v>0.86002646541051775</v>
      </c>
      <c r="P40" s="32">
        <f>SUM(P36:P39)</f>
        <v>331664095</v>
      </c>
      <c r="Q40" s="32">
        <f>SUM(Q36:Q39)</f>
        <v>1089090372</v>
      </c>
      <c r="R40" s="32">
        <f>SUM(R36:R39)</f>
        <v>1094170366</v>
      </c>
      <c r="S40" s="32">
        <f>SUM(S36:S39)</f>
        <v>946779416</v>
      </c>
      <c r="T40" s="37">
        <f t="shared" si="6"/>
        <v>0.86529433205285688</v>
      </c>
      <c r="U40" s="37">
        <f t="shared" si="7"/>
        <v>-0.35500603404176145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416923328</v>
      </c>
      <c r="E41" s="31">
        <v>422323328</v>
      </c>
      <c r="F41" s="31">
        <v>175914107</v>
      </c>
      <c r="G41" s="36">
        <f t="shared" si="0"/>
        <v>0.42193395088700819</v>
      </c>
      <c r="H41" s="31">
        <v>131319865</v>
      </c>
      <c r="I41" s="36">
        <f t="shared" si="1"/>
        <v>0.31497365625940699</v>
      </c>
      <c r="J41" s="31">
        <v>100905286</v>
      </c>
      <c r="K41" s="36">
        <f t="shared" si="2"/>
        <v>0.23892898949688141</v>
      </c>
      <c r="L41" s="31">
        <v>0</v>
      </c>
      <c r="M41" s="36">
        <f t="shared" si="3"/>
        <v>0</v>
      </c>
      <c r="N41" s="31">
        <f t="shared" si="4"/>
        <v>408139258</v>
      </c>
      <c r="O41" s="36">
        <f t="shared" si="5"/>
        <v>0.96641419249281912</v>
      </c>
      <c r="P41" s="31">
        <v>102504863</v>
      </c>
      <c r="Q41" s="31">
        <v>391978440</v>
      </c>
      <c r="R41" s="31">
        <v>402778440</v>
      </c>
      <c r="S41" s="31">
        <v>386848671</v>
      </c>
      <c r="T41" s="36">
        <f t="shared" si="6"/>
        <v>0.96045029371482749</v>
      </c>
      <c r="U41" s="36">
        <f t="shared" si="7"/>
        <v>-1.5604888911465609E-2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336837483</v>
      </c>
      <c r="E42" s="31">
        <v>364536153</v>
      </c>
      <c r="F42" s="31">
        <v>40537329</v>
      </c>
      <c r="G42" s="36">
        <f t="shared" si="0"/>
        <v>0.12034684690955252</v>
      </c>
      <c r="H42" s="31">
        <v>71060520</v>
      </c>
      <c r="I42" s="36">
        <f t="shared" si="1"/>
        <v>0.21096381366796996</v>
      </c>
      <c r="J42" s="31">
        <v>57741860</v>
      </c>
      <c r="K42" s="36">
        <f t="shared" si="2"/>
        <v>0.15839817127822711</v>
      </c>
      <c r="L42" s="31">
        <v>0</v>
      </c>
      <c r="M42" s="36">
        <f t="shared" si="3"/>
        <v>0</v>
      </c>
      <c r="N42" s="31">
        <f t="shared" si="4"/>
        <v>169339709</v>
      </c>
      <c r="O42" s="36">
        <f t="shared" si="5"/>
        <v>0.46453474533704203</v>
      </c>
      <c r="P42" s="31">
        <v>25633313</v>
      </c>
      <c r="Q42" s="31">
        <v>111270078</v>
      </c>
      <c r="R42" s="31">
        <v>133919110</v>
      </c>
      <c r="S42" s="31">
        <v>82688434</v>
      </c>
      <c r="T42" s="36">
        <f t="shared" si="6"/>
        <v>0.61745059386968748</v>
      </c>
      <c r="U42" s="36">
        <f t="shared" si="7"/>
        <v>1.2526101093526223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405286546</v>
      </c>
      <c r="E43" s="31">
        <v>421836753</v>
      </c>
      <c r="F43" s="31">
        <v>152108302</v>
      </c>
      <c r="G43" s="36">
        <f t="shared" si="0"/>
        <v>0.37531051425526474</v>
      </c>
      <c r="H43" s="31">
        <v>152585965</v>
      </c>
      <c r="I43" s="36">
        <f t="shared" si="1"/>
        <v>0.37648909519932594</v>
      </c>
      <c r="J43" s="31">
        <v>100493790</v>
      </c>
      <c r="K43" s="36">
        <f t="shared" si="2"/>
        <v>0.23822909996654559</v>
      </c>
      <c r="L43" s="31">
        <v>0</v>
      </c>
      <c r="M43" s="36">
        <f t="shared" si="3"/>
        <v>0</v>
      </c>
      <c r="N43" s="31">
        <f t="shared" si="4"/>
        <v>405188057</v>
      </c>
      <c r="O43" s="36">
        <f t="shared" si="5"/>
        <v>0.96053284622167567</v>
      </c>
      <c r="P43" s="31">
        <v>98958515</v>
      </c>
      <c r="Q43" s="31">
        <v>373620226</v>
      </c>
      <c r="R43" s="31">
        <v>394097455</v>
      </c>
      <c r="S43" s="31">
        <v>391781129</v>
      </c>
      <c r="T43" s="36">
        <f t="shared" si="6"/>
        <v>0.99412245379762731</v>
      </c>
      <c r="U43" s="36">
        <f t="shared" si="7"/>
        <v>1.5514329413694128E-2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132679176</v>
      </c>
      <c r="E44" s="31">
        <v>136968634</v>
      </c>
      <c r="F44" s="31">
        <v>85540710</v>
      </c>
      <c r="G44" s="36">
        <f t="shared" si="0"/>
        <v>0.64471842966525506</v>
      </c>
      <c r="H44" s="31">
        <v>25771073</v>
      </c>
      <c r="I44" s="36">
        <f t="shared" si="1"/>
        <v>0.19423600429957449</v>
      </c>
      <c r="J44" s="31">
        <v>22376126</v>
      </c>
      <c r="K44" s="36">
        <f t="shared" si="2"/>
        <v>0.16336678950890318</v>
      </c>
      <c r="L44" s="31">
        <v>0</v>
      </c>
      <c r="M44" s="36">
        <f t="shared" si="3"/>
        <v>0</v>
      </c>
      <c r="N44" s="31">
        <f t="shared" si="4"/>
        <v>133687909</v>
      </c>
      <c r="O44" s="36">
        <f t="shared" si="5"/>
        <v>0.97604761831822018</v>
      </c>
      <c r="P44" s="31">
        <v>20451422</v>
      </c>
      <c r="Q44" s="31">
        <v>115052329</v>
      </c>
      <c r="R44" s="31">
        <v>120552329</v>
      </c>
      <c r="S44" s="31">
        <v>115338282</v>
      </c>
      <c r="T44" s="36">
        <f t="shared" si="6"/>
        <v>0.95674868297235471</v>
      </c>
      <c r="U44" s="36">
        <f t="shared" si="7"/>
        <v>9.4111010960509223E-2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933773705</v>
      </c>
      <c r="E45" s="31">
        <v>885625155</v>
      </c>
      <c r="F45" s="31">
        <v>550092929</v>
      </c>
      <c r="G45" s="36">
        <f t="shared" si="0"/>
        <v>0.58910732445608971</v>
      </c>
      <c r="H45" s="31">
        <v>185171922</v>
      </c>
      <c r="I45" s="36">
        <f t="shared" si="1"/>
        <v>0.19830492228307073</v>
      </c>
      <c r="J45" s="31">
        <v>141250887</v>
      </c>
      <c r="K45" s="36">
        <f t="shared" si="2"/>
        <v>0.15949285790103829</v>
      </c>
      <c r="L45" s="31">
        <v>0</v>
      </c>
      <c r="M45" s="36">
        <f t="shared" si="3"/>
        <v>0</v>
      </c>
      <c r="N45" s="31">
        <f t="shared" si="4"/>
        <v>876515738</v>
      </c>
      <c r="O45" s="36">
        <f t="shared" si="5"/>
        <v>0.98971413927374274</v>
      </c>
      <c r="P45" s="31">
        <v>136281377</v>
      </c>
      <c r="Q45" s="31">
        <v>839939562</v>
      </c>
      <c r="R45" s="31">
        <v>867152674</v>
      </c>
      <c r="S45" s="31">
        <v>817821185</v>
      </c>
      <c r="T45" s="36">
        <f t="shared" si="6"/>
        <v>0.94311095326219341</v>
      </c>
      <c r="U45" s="36">
        <f t="shared" si="7"/>
        <v>3.6465070352202256E-2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487416678</v>
      </c>
      <c r="E46" s="31">
        <v>512248745</v>
      </c>
      <c r="F46" s="31">
        <v>519047032</v>
      </c>
      <c r="G46" s="36">
        <f t="shared" si="0"/>
        <v>1.0648938688962957</v>
      </c>
      <c r="H46" s="31">
        <v>410985588</v>
      </c>
      <c r="I46" s="36">
        <f t="shared" si="1"/>
        <v>0.84319147569259012</v>
      </c>
      <c r="J46" s="31">
        <v>327252236</v>
      </c>
      <c r="K46" s="36">
        <f t="shared" si="2"/>
        <v>0.63885414887644087</v>
      </c>
      <c r="L46" s="31">
        <v>0</v>
      </c>
      <c r="M46" s="36">
        <f t="shared" si="3"/>
        <v>0</v>
      </c>
      <c r="N46" s="31">
        <f t="shared" si="4"/>
        <v>1257284856</v>
      </c>
      <c r="O46" s="36">
        <f t="shared" si="5"/>
        <v>2.4544420426056877</v>
      </c>
      <c r="P46" s="31">
        <v>300521302</v>
      </c>
      <c r="Q46" s="31">
        <v>459638643</v>
      </c>
      <c r="R46" s="31">
        <v>489538643</v>
      </c>
      <c r="S46" s="31">
        <v>1059823226</v>
      </c>
      <c r="T46" s="36">
        <f t="shared" si="6"/>
        <v>2.1649429338308641</v>
      </c>
      <c r="U46" s="36">
        <f t="shared" si="7"/>
        <v>8.8948549810289324E-2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2712916916</v>
      </c>
      <c r="E47" s="32">
        <f>SUM(E41:E46)</f>
        <v>2743538768</v>
      </c>
      <c r="F47" s="32">
        <f>SUM(F41:F46)</f>
        <v>1523240409</v>
      </c>
      <c r="G47" s="37">
        <f t="shared" si="0"/>
        <v>0.56147698442822491</v>
      </c>
      <c r="H47" s="32">
        <f>SUM(H41:H46)</f>
        <v>976894933</v>
      </c>
      <c r="I47" s="37">
        <f t="shared" si="1"/>
        <v>0.36009025091721608</v>
      </c>
      <c r="J47" s="32">
        <f>SUM(J41:J46)</f>
        <v>750020185</v>
      </c>
      <c r="K47" s="37">
        <f t="shared" si="2"/>
        <v>0.273376922443401</v>
      </c>
      <c r="L47" s="32">
        <f>SUM(L41:L46)</f>
        <v>0</v>
      </c>
      <c r="M47" s="37">
        <f t="shared" si="3"/>
        <v>0</v>
      </c>
      <c r="N47" s="32">
        <f t="shared" si="4"/>
        <v>3250155527</v>
      </c>
      <c r="O47" s="37">
        <f t="shared" si="5"/>
        <v>1.1846581374788869</v>
      </c>
      <c r="P47" s="32">
        <f>SUM(P41:P46)</f>
        <v>684350792</v>
      </c>
      <c r="Q47" s="32">
        <f>SUM(Q41:Q46)</f>
        <v>2291499278</v>
      </c>
      <c r="R47" s="32">
        <f>SUM(R41:R46)</f>
        <v>2408038651</v>
      </c>
      <c r="S47" s="32">
        <f>SUM(S41:S46)</f>
        <v>2854300927</v>
      </c>
      <c r="T47" s="37">
        <f t="shared" si="6"/>
        <v>1.1853218908320586</v>
      </c>
      <c r="U47" s="37">
        <f t="shared" si="7"/>
        <v>9.5958671733370249E-2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438117060</v>
      </c>
      <c r="E48" s="31">
        <v>440124060</v>
      </c>
      <c r="F48" s="31">
        <v>184815973</v>
      </c>
      <c r="G48" s="36">
        <f t="shared" si="0"/>
        <v>0.42184153477155167</v>
      </c>
      <c r="H48" s="31">
        <v>123513132</v>
      </c>
      <c r="I48" s="36">
        <f t="shared" si="1"/>
        <v>0.28191810654440164</v>
      </c>
      <c r="J48" s="31">
        <v>95882817</v>
      </c>
      <c r="K48" s="36">
        <f t="shared" si="2"/>
        <v>0.21785406823703299</v>
      </c>
      <c r="L48" s="31">
        <v>0</v>
      </c>
      <c r="M48" s="36">
        <f t="shared" si="3"/>
        <v>0</v>
      </c>
      <c r="N48" s="31">
        <f t="shared" si="4"/>
        <v>404211922</v>
      </c>
      <c r="O48" s="36">
        <f t="shared" si="5"/>
        <v>0.91840451076453311</v>
      </c>
      <c r="P48" s="31">
        <v>91881105</v>
      </c>
      <c r="Q48" s="31">
        <v>403019376</v>
      </c>
      <c r="R48" s="31">
        <v>414662390</v>
      </c>
      <c r="S48" s="31">
        <v>385493386</v>
      </c>
      <c r="T48" s="36">
        <f t="shared" si="6"/>
        <v>0.92965601727226821</v>
      </c>
      <c r="U48" s="36">
        <f t="shared" si="7"/>
        <v>4.3553154916889714E-2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360135850</v>
      </c>
      <c r="E49" s="31">
        <v>379143978</v>
      </c>
      <c r="F49" s="31">
        <v>183088437</v>
      </c>
      <c r="G49" s="36">
        <f t="shared" si="0"/>
        <v>0.50838714612832903</v>
      </c>
      <c r="H49" s="31">
        <v>104486207</v>
      </c>
      <c r="I49" s="36">
        <f t="shared" si="1"/>
        <v>0.29012998011722518</v>
      </c>
      <c r="J49" s="31">
        <v>80731132</v>
      </c>
      <c r="K49" s="36">
        <f t="shared" si="2"/>
        <v>0.21293001256636074</v>
      </c>
      <c r="L49" s="31">
        <v>0</v>
      </c>
      <c r="M49" s="36">
        <f t="shared" si="3"/>
        <v>0</v>
      </c>
      <c r="N49" s="31">
        <f t="shared" si="4"/>
        <v>368305776</v>
      </c>
      <c r="O49" s="36">
        <f t="shared" si="5"/>
        <v>0.97141402045425607</v>
      </c>
      <c r="P49" s="31">
        <v>75100864</v>
      </c>
      <c r="Q49" s="31">
        <v>368347836</v>
      </c>
      <c r="R49" s="31">
        <v>374774436</v>
      </c>
      <c r="S49" s="31">
        <v>333940732</v>
      </c>
      <c r="T49" s="36">
        <f t="shared" si="6"/>
        <v>0.89104458554905275</v>
      </c>
      <c r="U49" s="36">
        <f t="shared" si="7"/>
        <v>7.4969417129475469E-2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420864992</v>
      </c>
      <c r="E50" s="31">
        <v>432516747</v>
      </c>
      <c r="F50" s="31">
        <v>180799309</v>
      </c>
      <c r="G50" s="36">
        <f t="shared" si="0"/>
        <v>0.42958980299316507</v>
      </c>
      <c r="H50" s="31">
        <v>134733343</v>
      </c>
      <c r="I50" s="36">
        <f t="shared" si="1"/>
        <v>0.320134355579758</v>
      </c>
      <c r="J50" s="31">
        <v>102553210</v>
      </c>
      <c r="K50" s="36">
        <f t="shared" si="2"/>
        <v>0.23710806740160745</v>
      </c>
      <c r="L50" s="31">
        <v>0</v>
      </c>
      <c r="M50" s="36">
        <f t="shared" si="3"/>
        <v>0</v>
      </c>
      <c r="N50" s="31">
        <f t="shared" si="4"/>
        <v>418085862</v>
      </c>
      <c r="O50" s="36">
        <f t="shared" si="5"/>
        <v>0.96663508384335461</v>
      </c>
      <c r="P50" s="31">
        <v>99699583</v>
      </c>
      <c r="Q50" s="31">
        <v>391308036</v>
      </c>
      <c r="R50" s="31">
        <v>411363460</v>
      </c>
      <c r="S50" s="31">
        <v>397890032</v>
      </c>
      <c r="T50" s="36">
        <f t="shared" si="6"/>
        <v>0.9672469013169035</v>
      </c>
      <c r="U50" s="36">
        <f t="shared" si="7"/>
        <v>2.8622256123177481E-2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211880179</v>
      </c>
      <c r="E51" s="31">
        <v>221502715</v>
      </c>
      <c r="F51" s="31">
        <v>76567261</v>
      </c>
      <c r="G51" s="36">
        <f t="shared" si="0"/>
        <v>0.36137056973130083</v>
      </c>
      <c r="H51" s="31">
        <v>7269702</v>
      </c>
      <c r="I51" s="36">
        <f t="shared" si="1"/>
        <v>3.4310439203470752E-2</v>
      </c>
      <c r="J51" s="31">
        <v>49431945</v>
      </c>
      <c r="K51" s="36">
        <f t="shared" si="2"/>
        <v>0.22316631649413418</v>
      </c>
      <c r="L51" s="31">
        <v>0</v>
      </c>
      <c r="M51" s="36">
        <f t="shared" si="3"/>
        <v>0</v>
      </c>
      <c r="N51" s="31">
        <f t="shared" si="4"/>
        <v>133268908</v>
      </c>
      <c r="O51" s="36">
        <f t="shared" si="5"/>
        <v>0.60165812414534059</v>
      </c>
      <c r="P51" s="31">
        <v>45546511</v>
      </c>
      <c r="Q51" s="31">
        <v>272637395</v>
      </c>
      <c r="R51" s="31">
        <v>217664568</v>
      </c>
      <c r="S51" s="31">
        <v>174381582</v>
      </c>
      <c r="T51" s="36">
        <f t="shared" si="6"/>
        <v>0.80114822362820204</v>
      </c>
      <c r="U51" s="36">
        <f t="shared" si="7"/>
        <v>8.5306951393049557E-2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1013485974</v>
      </c>
      <c r="E52" s="31">
        <v>1069787770</v>
      </c>
      <c r="F52" s="31">
        <v>355760727</v>
      </c>
      <c r="G52" s="36">
        <f t="shared" si="0"/>
        <v>0.35102678885223526</v>
      </c>
      <c r="H52" s="31">
        <v>289091829</v>
      </c>
      <c r="I52" s="36">
        <f t="shared" si="1"/>
        <v>0.28524502204901753</v>
      </c>
      <c r="J52" s="31">
        <v>225160350</v>
      </c>
      <c r="K52" s="36">
        <f t="shared" si="2"/>
        <v>0.21047197987690586</v>
      </c>
      <c r="L52" s="31">
        <v>0</v>
      </c>
      <c r="M52" s="36">
        <f t="shared" si="3"/>
        <v>0</v>
      </c>
      <c r="N52" s="31">
        <f t="shared" si="4"/>
        <v>870012906</v>
      </c>
      <c r="O52" s="36">
        <f t="shared" si="5"/>
        <v>0.81325748003269849</v>
      </c>
      <c r="P52" s="31">
        <v>215226688</v>
      </c>
      <c r="Q52" s="31">
        <v>963154430</v>
      </c>
      <c r="R52" s="31">
        <v>1017344074</v>
      </c>
      <c r="S52" s="31">
        <v>827744052</v>
      </c>
      <c r="T52" s="36">
        <f t="shared" si="6"/>
        <v>0.81363235227337649</v>
      </c>
      <c r="U52" s="36">
        <f t="shared" si="7"/>
        <v>4.6154415571362684E-2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2444484055</v>
      </c>
      <c r="E53" s="32">
        <f>SUM(E48:E52)</f>
        <v>2543075270</v>
      </c>
      <c r="F53" s="32">
        <f>SUM(F48:F52)</f>
        <v>981031707</v>
      </c>
      <c r="G53" s="37">
        <f t="shared" si="0"/>
        <v>0.40132464967131887</v>
      </c>
      <c r="H53" s="32">
        <f>SUM(H48:H52)</f>
        <v>659094213</v>
      </c>
      <c r="I53" s="37">
        <f t="shared" si="1"/>
        <v>0.26962508168211391</v>
      </c>
      <c r="J53" s="32">
        <f>SUM(J48:J52)</f>
        <v>553759454</v>
      </c>
      <c r="K53" s="37">
        <f t="shared" si="2"/>
        <v>0.21775189296697459</v>
      </c>
      <c r="L53" s="32">
        <f>SUM(L48:L52)</f>
        <v>0</v>
      </c>
      <c r="M53" s="37">
        <f t="shared" si="3"/>
        <v>0</v>
      </c>
      <c r="N53" s="32">
        <f t="shared" si="4"/>
        <v>2193885374</v>
      </c>
      <c r="O53" s="37">
        <f t="shared" si="5"/>
        <v>0.8626899092923821</v>
      </c>
      <c r="P53" s="32">
        <f>SUM(P48:P52)</f>
        <v>527454751</v>
      </c>
      <c r="Q53" s="32">
        <f>SUM(Q48:Q52)</f>
        <v>2398467073</v>
      </c>
      <c r="R53" s="32">
        <f>SUM(R48:R52)</f>
        <v>2435808928</v>
      </c>
      <c r="S53" s="32">
        <f>SUM(S48:S52)</f>
        <v>2119449784</v>
      </c>
      <c r="T53" s="37">
        <f t="shared" si="6"/>
        <v>0.87012152703629475</v>
      </c>
      <c r="U53" s="37">
        <f t="shared" si="7"/>
        <v>4.9871013485287552E-2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20178276707</v>
      </c>
      <c r="E54" s="32">
        <f>SUM(E8:E9,E11:E18,E20:E26,E28:E34,E36:E39,E41:E46,E48:E52)</f>
        <v>20543748489</v>
      </c>
      <c r="F54" s="32">
        <f>SUM(F8:F9,F11:F18,F20:F26,F28:F34,F36:F39,F41:F46,F48:F52)</f>
        <v>9634263442</v>
      </c>
      <c r="G54" s="37">
        <f t="shared" si="0"/>
        <v>0.47745719725697883</v>
      </c>
      <c r="H54" s="32">
        <f>SUM(H8:H9,H11:H18,H20:H26,H28:H34,H36:H39,H41:H46,H48:H52)</f>
        <v>4589406643</v>
      </c>
      <c r="I54" s="37">
        <f t="shared" si="1"/>
        <v>0.22744294320277109</v>
      </c>
      <c r="J54" s="32">
        <f>SUM(J8:J9,J11:J18,J20:J26,J28:J34,J36:J39,J41:J46,J48:J52)</f>
        <v>4662818792</v>
      </c>
      <c r="K54" s="37">
        <f t="shared" si="2"/>
        <v>0.22697020431771117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18886488877</v>
      </c>
      <c r="O54" s="37">
        <f t="shared" si="5"/>
        <v>0.91933022287109056</v>
      </c>
      <c r="P54" s="32">
        <f>SUM(P8:P9,P11:P18,P20:P26,P28:P34,P36:P39,P41:P46,P48:P52)</f>
        <v>4275039268</v>
      </c>
      <c r="Q54" s="32">
        <f>SUM(Q8:Q9,Q11:Q18,Q20:Q26,Q28:Q34,Q36:Q39,Q41:Q46,Q48:Q52)</f>
        <v>18551278881</v>
      </c>
      <c r="R54" s="32">
        <f>SUM(R8:R9,R11:R18,R20:R26,R28:R34,R36:R39,R41:R46,R48:R52)</f>
        <v>19096974133</v>
      </c>
      <c r="S54" s="32">
        <f>SUM(S8:S9,S11:S18,S20:S26,S28:S34,S36:S39,S41:S46,S48:S52)</f>
        <v>17789733130</v>
      </c>
      <c r="T54" s="37">
        <f t="shared" si="6"/>
        <v>0.93154721821919118</v>
      </c>
      <c r="U54" s="37">
        <f t="shared" si="7"/>
        <v>9.0707827388312179E-2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2816132969</v>
      </c>
      <c r="E57" s="31">
        <v>2840692086</v>
      </c>
      <c r="F57" s="31">
        <v>619744413</v>
      </c>
      <c r="G57" s="36">
        <f t="shared" ref="G57:G85" si="8">IF(($D57      =0),0,($F57      /$D57      ))</f>
        <v>0.22006930064103802</v>
      </c>
      <c r="H57" s="31">
        <v>963820794</v>
      </c>
      <c r="I57" s="36">
        <f t="shared" ref="I57:I85" si="9">IF(($D57      =0),0,($H57      /$D57      ))</f>
        <v>0.34224974623348475</v>
      </c>
      <c r="J57" s="31">
        <v>760390173</v>
      </c>
      <c r="K57" s="36">
        <f t="shared" ref="K57:K85" si="10">IF(($E57      =0),0,($J57      /$E57      ))</f>
        <v>0.26767778765867972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2343955380</v>
      </c>
      <c r="O57" s="36">
        <f t="shared" ref="O57:O85" si="13">IF(($E57      =0),0,($N57      /$E57      ))</f>
        <v>0.82513532232229414</v>
      </c>
      <c r="P57" s="31">
        <v>946035210</v>
      </c>
      <c r="Q57" s="31">
        <v>2526577397</v>
      </c>
      <c r="R57" s="31">
        <v>2462406122</v>
      </c>
      <c r="S57" s="31">
        <v>2158974189</v>
      </c>
      <c r="T57" s="36">
        <f t="shared" ref="T57:T85" si="14">IF(($R57      =0),0,($S57      /$R57      ))</f>
        <v>0.87677421271453448</v>
      </c>
      <c r="U57" s="36">
        <f t="shared" ref="U57:U85" si="15">IF(($P57      =0),0,(($J57      /$P57      )-1))</f>
        <v>-0.19623480715902741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2816132969</v>
      </c>
      <c r="E58" s="32">
        <f>E57</f>
        <v>2840692086</v>
      </c>
      <c r="F58" s="32">
        <f>F57</f>
        <v>619744413</v>
      </c>
      <c r="G58" s="37">
        <f t="shared" si="8"/>
        <v>0.22006930064103802</v>
      </c>
      <c r="H58" s="32">
        <f>H57</f>
        <v>963820794</v>
      </c>
      <c r="I58" s="37">
        <f t="shared" si="9"/>
        <v>0.34224974623348475</v>
      </c>
      <c r="J58" s="32">
        <f>J57</f>
        <v>760390173</v>
      </c>
      <c r="K58" s="37">
        <f t="shared" si="10"/>
        <v>0.26767778765867972</v>
      </c>
      <c r="L58" s="32">
        <f>L57</f>
        <v>0</v>
      </c>
      <c r="M58" s="37">
        <f t="shared" si="11"/>
        <v>0</v>
      </c>
      <c r="N58" s="32">
        <f t="shared" si="12"/>
        <v>2343955380</v>
      </c>
      <c r="O58" s="37">
        <f t="shared" si="13"/>
        <v>0.82513532232229414</v>
      </c>
      <c r="P58" s="32">
        <f>P57</f>
        <v>946035210</v>
      </c>
      <c r="Q58" s="32">
        <f>Q57</f>
        <v>2526577397</v>
      </c>
      <c r="R58" s="32">
        <f>R57</f>
        <v>2462406122</v>
      </c>
      <c r="S58" s="32">
        <f>S57</f>
        <v>2158974189</v>
      </c>
      <c r="T58" s="37">
        <f t="shared" si="14"/>
        <v>0.87677421271453448</v>
      </c>
      <c r="U58" s="37">
        <f t="shared" si="15"/>
        <v>-0.19623480715902741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153737366</v>
      </c>
      <c r="E59" s="31">
        <v>149276092</v>
      </c>
      <c r="F59" s="31">
        <v>63903422</v>
      </c>
      <c r="G59" s="36">
        <f t="shared" si="8"/>
        <v>0.4156661692772855</v>
      </c>
      <c r="H59" s="31">
        <v>17077834</v>
      </c>
      <c r="I59" s="36">
        <f t="shared" si="9"/>
        <v>0.11108447116233278</v>
      </c>
      <c r="J59" s="31">
        <v>38284407</v>
      </c>
      <c r="K59" s="36">
        <f t="shared" si="10"/>
        <v>0.25646710392177202</v>
      </c>
      <c r="L59" s="31">
        <v>0</v>
      </c>
      <c r="M59" s="36">
        <f t="shared" si="11"/>
        <v>0</v>
      </c>
      <c r="N59" s="31">
        <f t="shared" si="12"/>
        <v>119265663</v>
      </c>
      <c r="O59" s="36">
        <f t="shared" si="13"/>
        <v>0.79896024475238803</v>
      </c>
      <c r="P59" s="31">
        <v>35104655</v>
      </c>
      <c r="Q59" s="31">
        <v>202790396</v>
      </c>
      <c r="R59" s="31">
        <v>201595455</v>
      </c>
      <c r="S59" s="31">
        <v>113125454</v>
      </c>
      <c r="T59" s="36">
        <f t="shared" si="14"/>
        <v>0.56115081562726699</v>
      </c>
      <c r="U59" s="36">
        <f t="shared" si="15"/>
        <v>9.0579212358019134E-2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190719240</v>
      </c>
      <c r="E60" s="31">
        <v>190719240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7804410</v>
      </c>
      <c r="K60" s="36">
        <f t="shared" si="10"/>
        <v>4.0920936975210265E-2</v>
      </c>
      <c r="L60" s="31">
        <v>0</v>
      </c>
      <c r="M60" s="36">
        <f t="shared" si="11"/>
        <v>0</v>
      </c>
      <c r="N60" s="31">
        <f t="shared" si="12"/>
        <v>7804410</v>
      </c>
      <c r="O60" s="36">
        <f t="shared" si="13"/>
        <v>4.0920936975210265E-2</v>
      </c>
      <c r="P60" s="31">
        <v>17154</v>
      </c>
      <c r="Q60" s="31">
        <v>176187587</v>
      </c>
      <c r="R60" s="31">
        <v>170678587</v>
      </c>
      <c r="S60" s="31">
        <v>75335</v>
      </c>
      <c r="T60" s="36">
        <f t="shared" si="14"/>
        <v>4.4138518676628134E-4</v>
      </c>
      <c r="U60" s="36">
        <f t="shared" si="15"/>
        <v>453.96152500874433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118682172</v>
      </c>
      <c r="E61" s="31">
        <v>118682172</v>
      </c>
      <c r="F61" s="31">
        <v>39974845</v>
      </c>
      <c r="G61" s="36">
        <f t="shared" si="8"/>
        <v>0.33682266111543696</v>
      </c>
      <c r="H61" s="31">
        <v>4765854</v>
      </c>
      <c r="I61" s="36">
        <f t="shared" si="9"/>
        <v>4.0156444052945037E-2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44740699</v>
      </c>
      <c r="O61" s="36">
        <f t="shared" si="13"/>
        <v>0.37697910516838201</v>
      </c>
      <c r="P61" s="31">
        <v>9242457</v>
      </c>
      <c r="Q61" s="31">
        <v>113209720</v>
      </c>
      <c r="R61" s="31">
        <v>141711366</v>
      </c>
      <c r="S61" s="31">
        <v>46221761</v>
      </c>
      <c r="T61" s="36">
        <f t="shared" si="14"/>
        <v>0.32616833994811678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36616334</v>
      </c>
      <c r="E62" s="31">
        <v>38568718</v>
      </c>
      <c r="F62" s="31">
        <v>15725501</v>
      </c>
      <c r="G62" s="36">
        <f t="shared" si="8"/>
        <v>0.42946683302593863</v>
      </c>
      <c r="H62" s="31">
        <v>5969582</v>
      </c>
      <c r="I62" s="36">
        <f t="shared" si="9"/>
        <v>0.16303057537108986</v>
      </c>
      <c r="J62" s="31">
        <v>10670881</v>
      </c>
      <c r="K62" s="36">
        <f t="shared" si="10"/>
        <v>0.27667191323289514</v>
      </c>
      <c r="L62" s="31">
        <v>0</v>
      </c>
      <c r="M62" s="36">
        <f t="shared" si="11"/>
        <v>0</v>
      </c>
      <c r="N62" s="31">
        <f t="shared" si="12"/>
        <v>32365964</v>
      </c>
      <c r="O62" s="36">
        <f t="shared" si="13"/>
        <v>0.83917655754075104</v>
      </c>
      <c r="P62" s="31">
        <v>7925561</v>
      </c>
      <c r="Q62" s="31">
        <v>38670619</v>
      </c>
      <c r="R62" s="31">
        <v>40206619</v>
      </c>
      <c r="S62" s="31">
        <v>19122782</v>
      </c>
      <c r="T62" s="36">
        <f t="shared" si="14"/>
        <v>0.4756127840542872</v>
      </c>
      <c r="U62" s="36">
        <f t="shared" si="15"/>
        <v>0.3463880979529399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499755112</v>
      </c>
      <c r="E63" s="32">
        <f>SUM(E59:E62)</f>
        <v>497246222</v>
      </c>
      <c r="F63" s="32">
        <f>SUM(F59:F62)</f>
        <v>119603768</v>
      </c>
      <c r="G63" s="37">
        <f t="shared" si="8"/>
        <v>0.23932475151950022</v>
      </c>
      <c r="H63" s="32">
        <f>SUM(H59:H62)</f>
        <v>27813270</v>
      </c>
      <c r="I63" s="37">
        <f t="shared" si="9"/>
        <v>5.5653797894517583E-2</v>
      </c>
      <c r="J63" s="32">
        <f>SUM(J59:J62)</f>
        <v>56759698</v>
      </c>
      <c r="K63" s="37">
        <f t="shared" si="10"/>
        <v>0.11414807290380982</v>
      </c>
      <c r="L63" s="32">
        <f>SUM(L59:L62)</f>
        <v>0</v>
      </c>
      <c r="M63" s="37">
        <f t="shared" si="11"/>
        <v>0</v>
      </c>
      <c r="N63" s="32">
        <f t="shared" si="12"/>
        <v>204176736</v>
      </c>
      <c r="O63" s="37">
        <f t="shared" si="13"/>
        <v>0.41061495686939581</v>
      </c>
      <c r="P63" s="32">
        <f>SUM(P59:P62)</f>
        <v>52289827</v>
      </c>
      <c r="Q63" s="32">
        <f>SUM(Q59:Q62)</f>
        <v>530858322</v>
      </c>
      <c r="R63" s="32">
        <f>SUM(R59:R62)</f>
        <v>554192027</v>
      </c>
      <c r="S63" s="32">
        <f>SUM(S59:S62)</f>
        <v>178545332</v>
      </c>
      <c r="T63" s="37">
        <f t="shared" si="14"/>
        <v>0.32217232168877813</v>
      </c>
      <c r="U63" s="37">
        <f t="shared" si="15"/>
        <v>8.5482612134096359E-2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271418382</v>
      </c>
      <c r="E64" s="31">
        <v>276077814</v>
      </c>
      <c r="F64" s="31">
        <v>-490285</v>
      </c>
      <c r="G64" s="36">
        <f t="shared" si="8"/>
        <v>-1.8063809694363294E-3</v>
      </c>
      <c r="H64" s="31">
        <v>38135591</v>
      </c>
      <c r="I64" s="36">
        <f t="shared" si="9"/>
        <v>0.14050482034042927</v>
      </c>
      <c r="J64" s="31">
        <v>55036133</v>
      </c>
      <c r="K64" s="36">
        <f t="shared" si="10"/>
        <v>0.19935007526537427</v>
      </c>
      <c r="L64" s="31">
        <v>0</v>
      </c>
      <c r="M64" s="36">
        <f t="shared" si="11"/>
        <v>0</v>
      </c>
      <c r="N64" s="31">
        <f t="shared" si="12"/>
        <v>92681439</v>
      </c>
      <c r="O64" s="36">
        <f t="shared" si="13"/>
        <v>0.33570766754912079</v>
      </c>
      <c r="P64" s="31">
        <v>18876279</v>
      </c>
      <c r="Q64" s="31">
        <v>84586802</v>
      </c>
      <c r="R64" s="31">
        <v>84865001</v>
      </c>
      <c r="S64" s="31">
        <v>56820297</v>
      </c>
      <c r="T64" s="36">
        <f t="shared" si="14"/>
        <v>0.66953745749676008</v>
      </c>
      <c r="U64" s="36">
        <f t="shared" si="15"/>
        <v>1.9156240485744038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67588511</v>
      </c>
      <c r="E65" s="31">
        <v>67588511</v>
      </c>
      <c r="F65" s="31">
        <v>11383986</v>
      </c>
      <c r="G65" s="36">
        <f t="shared" si="8"/>
        <v>0.16843078552211338</v>
      </c>
      <c r="H65" s="31">
        <v>8293521</v>
      </c>
      <c r="I65" s="36">
        <f t="shared" si="9"/>
        <v>0.12270607648095695</v>
      </c>
      <c r="J65" s="31">
        <v>8479733</v>
      </c>
      <c r="K65" s="36">
        <f t="shared" si="10"/>
        <v>0.12546116010752181</v>
      </c>
      <c r="L65" s="31">
        <v>0</v>
      </c>
      <c r="M65" s="36">
        <f t="shared" si="11"/>
        <v>0</v>
      </c>
      <c r="N65" s="31">
        <f t="shared" si="12"/>
        <v>28157240</v>
      </c>
      <c r="O65" s="36">
        <f t="shared" si="13"/>
        <v>0.41659802211059216</v>
      </c>
      <c r="P65" s="31">
        <v>10240794</v>
      </c>
      <c r="Q65" s="31">
        <v>57048401</v>
      </c>
      <c r="R65" s="31">
        <v>59935860</v>
      </c>
      <c r="S65" s="31">
        <v>30801811</v>
      </c>
      <c r="T65" s="36">
        <f t="shared" si="14"/>
        <v>0.51391288954559089</v>
      </c>
      <c r="U65" s="36">
        <f t="shared" si="15"/>
        <v>-0.17196527925471405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63474342</v>
      </c>
      <c r="E66" s="31">
        <v>60187473</v>
      </c>
      <c r="F66" s="31">
        <v>25209023</v>
      </c>
      <c r="G66" s="36">
        <f t="shared" si="8"/>
        <v>0.39715296300353931</v>
      </c>
      <c r="H66" s="31">
        <v>8335313</v>
      </c>
      <c r="I66" s="36">
        <f t="shared" si="9"/>
        <v>0.13131783232979399</v>
      </c>
      <c r="J66" s="31">
        <v>10239664</v>
      </c>
      <c r="K66" s="36">
        <f t="shared" si="10"/>
        <v>0.17012948857314544</v>
      </c>
      <c r="L66" s="31">
        <v>0</v>
      </c>
      <c r="M66" s="36">
        <f t="shared" si="11"/>
        <v>0</v>
      </c>
      <c r="N66" s="31">
        <f t="shared" si="12"/>
        <v>43784000</v>
      </c>
      <c r="O66" s="36">
        <f t="shared" si="13"/>
        <v>0.727460347105784</v>
      </c>
      <c r="P66" s="31">
        <v>8426163</v>
      </c>
      <c r="Q66" s="31">
        <v>34547329</v>
      </c>
      <c r="R66" s="31">
        <v>35542329</v>
      </c>
      <c r="S66" s="31">
        <v>45648393</v>
      </c>
      <c r="T66" s="36">
        <f t="shared" si="14"/>
        <v>1.2843388231536543</v>
      </c>
      <c r="U66" s="36">
        <f t="shared" si="15"/>
        <v>0.21522263454908241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1158761499</v>
      </c>
      <c r="E67" s="31">
        <v>1158761499</v>
      </c>
      <c r="F67" s="31">
        <v>162143797</v>
      </c>
      <c r="G67" s="36">
        <f t="shared" si="8"/>
        <v>0.13992853330036295</v>
      </c>
      <c r="H67" s="31">
        <v>162638315</v>
      </c>
      <c r="I67" s="36">
        <f t="shared" si="9"/>
        <v>0.14035529756585396</v>
      </c>
      <c r="J67" s="31">
        <v>160967345</v>
      </c>
      <c r="K67" s="36">
        <f t="shared" si="10"/>
        <v>0.13891326656858488</v>
      </c>
      <c r="L67" s="31">
        <v>0</v>
      </c>
      <c r="M67" s="36">
        <f t="shared" si="11"/>
        <v>0</v>
      </c>
      <c r="N67" s="31">
        <f t="shared" si="12"/>
        <v>485749457</v>
      </c>
      <c r="O67" s="36">
        <f t="shared" si="13"/>
        <v>0.41919709743480182</v>
      </c>
      <c r="P67" s="31">
        <v>161357757</v>
      </c>
      <c r="Q67" s="31">
        <v>1012499312</v>
      </c>
      <c r="R67" s="31">
        <v>1012499312</v>
      </c>
      <c r="S67" s="31">
        <v>462986234</v>
      </c>
      <c r="T67" s="36">
        <f t="shared" si="14"/>
        <v>0.45727066528614096</v>
      </c>
      <c r="U67" s="36">
        <f t="shared" si="15"/>
        <v>-2.4195428051221324E-3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59045204</v>
      </c>
      <c r="E68" s="31">
        <v>59045204</v>
      </c>
      <c r="F68" s="31">
        <v>33429097</v>
      </c>
      <c r="G68" s="36">
        <f t="shared" si="8"/>
        <v>0.5661610890530584</v>
      </c>
      <c r="H68" s="31">
        <v>27851504</v>
      </c>
      <c r="I68" s="36">
        <f t="shared" si="9"/>
        <v>0.47169798922195272</v>
      </c>
      <c r="J68" s="31">
        <v>61004805</v>
      </c>
      <c r="K68" s="36">
        <f t="shared" si="10"/>
        <v>1.0331881485243068</v>
      </c>
      <c r="L68" s="31">
        <v>0</v>
      </c>
      <c r="M68" s="36">
        <f t="shared" si="11"/>
        <v>0</v>
      </c>
      <c r="N68" s="31">
        <f t="shared" si="12"/>
        <v>122285406</v>
      </c>
      <c r="O68" s="36">
        <f t="shared" si="13"/>
        <v>2.0710472267993181</v>
      </c>
      <c r="P68" s="31">
        <v>45333167</v>
      </c>
      <c r="Q68" s="31">
        <v>197581492</v>
      </c>
      <c r="R68" s="31">
        <v>196517633</v>
      </c>
      <c r="S68" s="31">
        <v>110705007</v>
      </c>
      <c r="T68" s="36">
        <f t="shared" si="14"/>
        <v>0.56333370858379916</v>
      </c>
      <c r="U68" s="36">
        <f t="shared" si="15"/>
        <v>0.34569916546973212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6562000</v>
      </c>
      <c r="E69" s="31">
        <v>6562000</v>
      </c>
      <c r="F69" s="31">
        <v>855454</v>
      </c>
      <c r="G69" s="36">
        <f t="shared" si="8"/>
        <v>0.13036482779640354</v>
      </c>
      <c r="H69" s="31">
        <v>2909351</v>
      </c>
      <c r="I69" s="36">
        <f t="shared" si="9"/>
        <v>0.44336345626333434</v>
      </c>
      <c r="J69" s="31">
        <v>212095</v>
      </c>
      <c r="K69" s="36">
        <f t="shared" si="10"/>
        <v>3.232170070100579E-2</v>
      </c>
      <c r="L69" s="31">
        <v>0</v>
      </c>
      <c r="M69" s="36">
        <f t="shared" si="11"/>
        <v>0</v>
      </c>
      <c r="N69" s="31">
        <f t="shared" si="12"/>
        <v>3976900</v>
      </c>
      <c r="O69" s="36">
        <f t="shared" si="13"/>
        <v>0.60604998476074368</v>
      </c>
      <c r="P69" s="31">
        <v>883085</v>
      </c>
      <c r="Q69" s="31">
        <v>6652000</v>
      </c>
      <c r="R69" s="31">
        <v>8602000</v>
      </c>
      <c r="S69" s="31">
        <v>4125918</v>
      </c>
      <c r="T69" s="36">
        <f t="shared" si="14"/>
        <v>0.47964636131132293</v>
      </c>
      <c r="U69" s="36">
        <f t="shared" si="15"/>
        <v>-0.75982493191482137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1626849938</v>
      </c>
      <c r="E70" s="32">
        <f>SUM(E64:E69)</f>
        <v>1628222501</v>
      </c>
      <c r="F70" s="32">
        <f>SUM(F64:F69)</f>
        <v>232531072</v>
      </c>
      <c r="G70" s="37">
        <f t="shared" si="8"/>
        <v>0.14293332566731179</v>
      </c>
      <c r="H70" s="32">
        <f>SUM(H64:H69)</f>
        <v>248163595</v>
      </c>
      <c r="I70" s="37">
        <f t="shared" si="9"/>
        <v>0.15254240062552099</v>
      </c>
      <c r="J70" s="32">
        <f>SUM(J64:J69)</f>
        <v>295939775</v>
      </c>
      <c r="K70" s="37">
        <f t="shared" si="10"/>
        <v>0.18175634768481805</v>
      </c>
      <c r="L70" s="32">
        <f>SUM(L64:L69)</f>
        <v>0</v>
      </c>
      <c r="M70" s="37">
        <f t="shared" si="11"/>
        <v>0</v>
      </c>
      <c r="N70" s="32">
        <f t="shared" si="12"/>
        <v>776634442</v>
      </c>
      <c r="O70" s="37">
        <f t="shared" si="13"/>
        <v>0.47698299312472159</v>
      </c>
      <c r="P70" s="32">
        <f>SUM(P64:P69)</f>
        <v>245117245</v>
      </c>
      <c r="Q70" s="32">
        <f>SUM(Q64:Q69)</f>
        <v>1392915336</v>
      </c>
      <c r="R70" s="32">
        <f>SUM(R64:R69)</f>
        <v>1397962135</v>
      </c>
      <c r="S70" s="32">
        <f>SUM(S64:S69)</f>
        <v>711087660</v>
      </c>
      <c r="T70" s="37">
        <f t="shared" si="14"/>
        <v>0.50866017197239755</v>
      </c>
      <c r="U70" s="37">
        <f t="shared" si="15"/>
        <v>0.20733967534597575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117207746</v>
      </c>
      <c r="E71" s="31">
        <v>136110678</v>
      </c>
      <c r="F71" s="31">
        <v>28755624</v>
      </c>
      <c r="G71" s="36">
        <f t="shared" si="8"/>
        <v>0.24533893860564471</v>
      </c>
      <c r="H71" s="31">
        <v>30768610</v>
      </c>
      <c r="I71" s="36">
        <f t="shared" si="9"/>
        <v>0.26251345196929221</v>
      </c>
      <c r="J71" s="31">
        <v>30557079</v>
      </c>
      <c r="K71" s="36">
        <f t="shared" si="10"/>
        <v>0.22450170294501068</v>
      </c>
      <c r="L71" s="31">
        <v>0</v>
      </c>
      <c r="M71" s="36">
        <f t="shared" si="11"/>
        <v>0</v>
      </c>
      <c r="N71" s="31">
        <f t="shared" si="12"/>
        <v>90081313</v>
      </c>
      <c r="O71" s="36">
        <f t="shared" si="13"/>
        <v>0.66182399737954434</v>
      </c>
      <c r="P71" s="31">
        <v>39325939</v>
      </c>
      <c r="Q71" s="31">
        <v>124673640</v>
      </c>
      <c r="R71" s="31">
        <v>153282650</v>
      </c>
      <c r="S71" s="31">
        <v>118140263</v>
      </c>
      <c r="T71" s="36">
        <f t="shared" si="14"/>
        <v>0.77073473742788245</v>
      </c>
      <c r="U71" s="36">
        <f t="shared" si="15"/>
        <v>-0.22297903681333586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498570260</v>
      </c>
      <c r="E72" s="31">
        <v>498570260</v>
      </c>
      <c r="F72" s="31">
        <v>101906632</v>
      </c>
      <c r="G72" s="36">
        <f t="shared" si="8"/>
        <v>0.2043977352359525</v>
      </c>
      <c r="H72" s="31">
        <v>33029257</v>
      </c>
      <c r="I72" s="36">
        <f t="shared" si="9"/>
        <v>6.6247948684303795E-2</v>
      </c>
      <c r="J72" s="31">
        <v>203873204</v>
      </c>
      <c r="K72" s="36">
        <f t="shared" si="10"/>
        <v>0.40891569424939223</v>
      </c>
      <c r="L72" s="31">
        <v>0</v>
      </c>
      <c r="M72" s="36">
        <f t="shared" si="11"/>
        <v>0</v>
      </c>
      <c r="N72" s="31">
        <f t="shared" si="12"/>
        <v>338809093</v>
      </c>
      <c r="O72" s="36">
        <f t="shared" si="13"/>
        <v>0.67956137816964857</v>
      </c>
      <c r="P72" s="31">
        <v>43916074</v>
      </c>
      <c r="Q72" s="31">
        <v>260610271</v>
      </c>
      <c r="R72" s="31">
        <v>214516071</v>
      </c>
      <c r="S72" s="31">
        <v>143584971</v>
      </c>
      <c r="T72" s="36">
        <f t="shared" si="14"/>
        <v>0.66934365490965941</v>
      </c>
      <c r="U72" s="36">
        <f t="shared" si="15"/>
        <v>3.6423367444002395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164567461</v>
      </c>
      <c r="E73" s="31">
        <v>178734581</v>
      </c>
      <c r="F73" s="31">
        <v>52661619</v>
      </c>
      <c r="G73" s="36">
        <f t="shared" si="8"/>
        <v>0.32000019128933394</v>
      </c>
      <c r="H73" s="31">
        <v>76746356</v>
      </c>
      <c r="I73" s="36">
        <f t="shared" si="9"/>
        <v>0.46635194791028584</v>
      </c>
      <c r="J73" s="31">
        <v>65321952</v>
      </c>
      <c r="K73" s="36">
        <f t="shared" si="10"/>
        <v>0.36546901911499713</v>
      </c>
      <c r="L73" s="31">
        <v>0</v>
      </c>
      <c r="M73" s="36">
        <f t="shared" si="11"/>
        <v>0</v>
      </c>
      <c r="N73" s="31">
        <f t="shared" si="12"/>
        <v>194729927</v>
      </c>
      <c r="O73" s="36">
        <f t="shared" si="13"/>
        <v>1.0894921727541913</v>
      </c>
      <c r="P73" s="31">
        <v>91818758</v>
      </c>
      <c r="Q73" s="31">
        <v>156073478</v>
      </c>
      <c r="R73" s="31">
        <v>156073478</v>
      </c>
      <c r="S73" s="31">
        <v>284423694</v>
      </c>
      <c r="T73" s="36">
        <f t="shared" si="14"/>
        <v>1.8223704478476477</v>
      </c>
      <c r="U73" s="36">
        <f t="shared" si="15"/>
        <v>-0.28857726435376096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966650418</v>
      </c>
      <c r="E74" s="31">
        <v>1001456012</v>
      </c>
      <c r="F74" s="31">
        <v>416904805</v>
      </c>
      <c r="G74" s="36">
        <f t="shared" si="8"/>
        <v>0.4312880822651235</v>
      </c>
      <c r="H74" s="31">
        <v>323161803</v>
      </c>
      <c r="I74" s="36">
        <f t="shared" si="9"/>
        <v>0.33431093286921848</v>
      </c>
      <c r="J74" s="31">
        <v>228224449</v>
      </c>
      <c r="K74" s="36">
        <f t="shared" si="10"/>
        <v>0.22789263458932632</v>
      </c>
      <c r="L74" s="31">
        <v>0</v>
      </c>
      <c r="M74" s="36">
        <f t="shared" si="11"/>
        <v>0</v>
      </c>
      <c r="N74" s="31">
        <f t="shared" si="12"/>
        <v>968291057</v>
      </c>
      <c r="O74" s="36">
        <f t="shared" si="13"/>
        <v>0.96688326336593999</v>
      </c>
      <c r="P74" s="31">
        <v>314025703</v>
      </c>
      <c r="Q74" s="31">
        <v>938148884</v>
      </c>
      <c r="R74" s="31">
        <v>913700987</v>
      </c>
      <c r="S74" s="31">
        <v>963721409</v>
      </c>
      <c r="T74" s="36">
        <f t="shared" si="14"/>
        <v>1.0547448483822202</v>
      </c>
      <c r="U74" s="36">
        <f t="shared" si="15"/>
        <v>-0.27323003556813952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118837540</v>
      </c>
      <c r="E75" s="31">
        <v>113404706</v>
      </c>
      <c r="F75" s="31">
        <v>52139382</v>
      </c>
      <c r="G75" s="36">
        <f t="shared" si="8"/>
        <v>0.43874504638854017</v>
      </c>
      <c r="H75" s="31">
        <v>31705777</v>
      </c>
      <c r="I75" s="36">
        <f t="shared" si="9"/>
        <v>0.26679933798696942</v>
      </c>
      <c r="J75" s="31">
        <v>22616292</v>
      </c>
      <c r="K75" s="36">
        <f t="shared" si="10"/>
        <v>0.19942992489218217</v>
      </c>
      <c r="L75" s="31">
        <v>0</v>
      </c>
      <c r="M75" s="36">
        <f t="shared" si="11"/>
        <v>0</v>
      </c>
      <c r="N75" s="31">
        <f t="shared" si="12"/>
        <v>106461451</v>
      </c>
      <c r="O75" s="36">
        <f t="shared" si="13"/>
        <v>0.93877454256616122</v>
      </c>
      <c r="P75" s="31">
        <v>31066822</v>
      </c>
      <c r="Q75" s="31">
        <v>112505150</v>
      </c>
      <c r="R75" s="31">
        <v>111952932</v>
      </c>
      <c r="S75" s="31">
        <v>106770832</v>
      </c>
      <c r="T75" s="36">
        <f t="shared" si="14"/>
        <v>0.95371179738285017</v>
      </c>
      <c r="U75" s="36">
        <f t="shared" si="15"/>
        <v>-0.27201140818330238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170958996</v>
      </c>
      <c r="E76" s="31">
        <v>171024248</v>
      </c>
      <c r="F76" s="31">
        <v>53434107</v>
      </c>
      <c r="G76" s="36">
        <f t="shared" si="8"/>
        <v>0.3125551053189386</v>
      </c>
      <c r="H76" s="31">
        <v>43145471</v>
      </c>
      <c r="I76" s="36">
        <f t="shared" si="9"/>
        <v>0.25237321234619325</v>
      </c>
      <c r="J76" s="31">
        <v>46394279</v>
      </c>
      <c r="K76" s="36">
        <f t="shared" si="10"/>
        <v>0.27127310625566964</v>
      </c>
      <c r="L76" s="31">
        <v>0</v>
      </c>
      <c r="M76" s="36">
        <f t="shared" si="11"/>
        <v>0</v>
      </c>
      <c r="N76" s="31">
        <f t="shared" si="12"/>
        <v>142973857</v>
      </c>
      <c r="O76" s="36">
        <f t="shared" si="13"/>
        <v>0.83598588312459643</v>
      </c>
      <c r="P76" s="31">
        <v>77226792</v>
      </c>
      <c r="Q76" s="31">
        <v>177847036</v>
      </c>
      <c r="R76" s="31">
        <v>157254036</v>
      </c>
      <c r="S76" s="31">
        <v>97025021</v>
      </c>
      <c r="T76" s="36">
        <f t="shared" si="14"/>
        <v>0.6169954264321712</v>
      </c>
      <c r="U76" s="36">
        <f t="shared" si="15"/>
        <v>-0.39924632632674939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41031528</v>
      </c>
      <c r="E77" s="31">
        <v>156367080</v>
      </c>
      <c r="F77" s="31">
        <v>61465745</v>
      </c>
      <c r="G77" s="36">
        <f t="shared" si="8"/>
        <v>1.4980125770602548</v>
      </c>
      <c r="H77" s="31">
        <v>48219784</v>
      </c>
      <c r="I77" s="36">
        <f t="shared" si="9"/>
        <v>1.1751886013116548</v>
      </c>
      <c r="J77" s="31">
        <v>36454954</v>
      </c>
      <c r="K77" s="36">
        <f t="shared" si="10"/>
        <v>0.23313701323833635</v>
      </c>
      <c r="L77" s="31">
        <v>0</v>
      </c>
      <c r="M77" s="36">
        <f t="shared" si="11"/>
        <v>0</v>
      </c>
      <c r="N77" s="31">
        <f t="shared" si="12"/>
        <v>146140483</v>
      </c>
      <c r="O77" s="36">
        <f t="shared" si="13"/>
        <v>0.93459878511512784</v>
      </c>
      <c r="P77" s="31">
        <v>36683642</v>
      </c>
      <c r="Q77" s="31">
        <v>152227896</v>
      </c>
      <c r="R77" s="31">
        <v>149453568</v>
      </c>
      <c r="S77" s="31">
        <v>142033288</v>
      </c>
      <c r="T77" s="36">
        <f t="shared" si="14"/>
        <v>0.95035059985988424</v>
      </c>
      <c r="U77" s="36">
        <f t="shared" si="15"/>
        <v>-6.2340593117771181E-3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2077823949</v>
      </c>
      <c r="E78" s="32">
        <f>SUM(E71:E77)</f>
        <v>2255667565</v>
      </c>
      <c r="F78" s="32">
        <f>SUM(F71:F77)</f>
        <v>767267914</v>
      </c>
      <c r="G78" s="37">
        <f t="shared" si="8"/>
        <v>0.36926512198940875</v>
      </c>
      <c r="H78" s="32">
        <f>SUM(H71:H77)</f>
        <v>586777058</v>
      </c>
      <c r="I78" s="37">
        <f t="shared" si="9"/>
        <v>0.28239979536399118</v>
      </c>
      <c r="J78" s="32">
        <f>SUM(J71:J77)</f>
        <v>633442209</v>
      </c>
      <c r="K78" s="37">
        <f t="shared" si="10"/>
        <v>0.28082250187429547</v>
      </c>
      <c r="L78" s="32">
        <f>SUM(L71:L77)</f>
        <v>0</v>
      </c>
      <c r="M78" s="37">
        <f t="shared" si="11"/>
        <v>0</v>
      </c>
      <c r="N78" s="32">
        <f t="shared" si="12"/>
        <v>1987487181</v>
      </c>
      <c r="O78" s="37">
        <f t="shared" si="13"/>
        <v>0.88110819689868614</v>
      </c>
      <c r="P78" s="32">
        <f>SUM(P71:P77)</f>
        <v>634063730</v>
      </c>
      <c r="Q78" s="32">
        <f>SUM(Q71:Q77)</f>
        <v>1922086355</v>
      </c>
      <c r="R78" s="32">
        <f>SUM(R71:R77)</f>
        <v>1856233722</v>
      </c>
      <c r="S78" s="32">
        <f>SUM(S71:S77)</f>
        <v>1855699478</v>
      </c>
      <c r="T78" s="37">
        <f t="shared" si="14"/>
        <v>0.99971218926061511</v>
      </c>
      <c r="U78" s="37">
        <f t="shared" si="15"/>
        <v>-9.8021850264162769E-4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103107775</v>
      </c>
      <c r="E79" s="31">
        <v>114839345</v>
      </c>
      <c r="F79" s="31">
        <v>26311399</v>
      </c>
      <c r="G79" s="36">
        <f t="shared" si="8"/>
        <v>0.25518346215889148</v>
      </c>
      <c r="H79" s="31">
        <v>29800706</v>
      </c>
      <c r="I79" s="36">
        <f t="shared" si="9"/>
        <v>0.28902481893339277</v>
      </c>
      <c r="J79" s="31">
        <v>28110535</v>
      </c>
      <c r="K79" s="36">
        <f t="shared" si="10"/>
        <v>0.24478139439057234</v>
      </c>
      <c r="L79" s="31">
        <v>0</v>
      </c>
      <c r="M79" s="36">
        <f t="shared" si="11"/>
        <v>0</v>
      </c>
      <c r="N79" s="31">
        <f t="shared" si="12"/>
        <v>84222640</v>
      </c>
      <c r="O79" s="36">
        <f t="shared" si="13"/>
        <v>0.73339533589293804</v>
      </c>
      <c r="P79" s="31">
        <v>87501438</v>
      </c>
      <c r="Q79" s="31">
        <v>96836106</v>
      </c>
      <c r="R79" s="31">
        <v>98609911</v>
      </c>
      <c r="S79" s="31">
        <v>87501438</v>
      </c>
      <c r="T79" s="36">
        <f t="shared" si="14"/>
        <v>0.88734932536345157</v>
      </c>
      <c r="U79" s="36">
        <f t="shared" si="15"/>
        <v>-0.67874202250253313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369684677</v>
      </c>
      <c r="E80" s="31">
        <v>372622737</v>
      </c>
      <c r="F80" s="31">
        <v>123927243</v>
      </c>
      <c r="G80" s="36">
        <f t="shared" si="8"/>
        <v>0.33522418079557026</v>
      </c>
      <c r="H80" s="31">
        <v>96696911</v>
      </c>
      <c r="I80" s="36">
        <f t="shared" si="9"/>
        <v>0.26156591553833863</v>
      </c>
      <c r="J80" s="31">
        <v>75964701</v>
      </c>
      <c r="K80" s="36">
        <f t="shared" si="10"/>
        <v>0.20386491069115839</v>
      </c>
      <c r="L80" s="31">
        <v>0</v>
      </c>
      <c r="M80" s="36">
        <f t="shared" si="11"/>
        <v>0</v>
      </c>
      <c r="N80" s="31">
        <f t="shared" si="12"/>
        <v>296588855</v>
      </c>
      <c r="O80" s="36">
        <f t="shared" si="13"/>
        <v>0.79594942967744875</v>
      </c>
      <c r="P80" s="31">
        <v>81459443</v>
      </c>
      <c r="Q80" s="31">
        <v>405598993</v>
      </c>
      <c r="R80" s="31">
        <v>405989850</v>
      </c>
      <c r="S80" s="31">
        <v>296600066</v>
      </c>
      <c r="T80" s="36">
        <f t="shared" si="14"/>
        <v>0.73056029849022086</v>
      </c>
      <c r="U80" s="36">
        <f t="shared" si="15"/>
        <v>-6.7453714359426709E-2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288688520</v>
      </c>
      <c r="E81" s="31">
        <v>288713520</v>
      </c>
      <c r="F81" s="31">
        <v>148238135</v>
      </c>
      <c r="G81" s="36">
        <f t="shared" si="8"/>
        <v>0.51348815325250896</v>
      </c>
      <c r="H81" s="31">
        <v>2945204</v>
      </c>
      <c r="I81" s="36">
        <f t="shared" si="9"/>
        <v>1.0202012882258013E-2</v>
      </c>
      <c r="J81" s="31">
        <v>146858328</v>
      </c>
      <c r="K81" s="36">
        <f t="shared" si="10"/>
        <v>0.50866453361796149</v>
      </c>
      <c r="L81" s="31">
        <v>0</v>
      </c>
      <c r="M81" s="36">
        <f t="shared" si="11"/>
        <v>0</v>
      </c>
      <c r="N81" s="31">
        <f t="shared" si="12"/>
        <v>298041667</v>
      </c>
      <c r="O81" s="36">
        <f t="shared" si="13"/>
        <v>1.0323093528837859</v>
      </c>
      <c r="P81" s="31">
        <v>73412719</v>
      </c>
      <c r="Q81" s="31">
        <v>248531780</v>
      </c>
      <c r="R81" s="31">
        <v>259623210</v>
      </c>
      <c r="S81" s="31">
        <v>286923465</v>
      </c>
      <c r="T81" s="36">
        <f t="shared" si="14"/>
        <v>1.1051533682215855</v>
      </c>
      <c r="U81" s="36">
        <f t="shared" si="15"/>
        <v>1.0004480150094972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245995840</v>
      </c>
      <c r="E82" s="31">
        <v>237959810</v>
      </c>
      <c r="F82" s="31">
        <v>113418029</v>
      </c>
      <c r="G82" s="36">
        <f t="shared" si="8"/>
        <v>0.46105669510508795</v>
      </c>
      <c r="H82" s="31">
        <v>52392548</v>
      </c>
      <c r="I82" s="36">
        <f t="shared" si="9"/>
        <v>0.21298143903571704</v>
      </c>
      <c r="J82" s="31">
        <v>56537853</v>
      </c>
      <c r="K82" s="36">
        <f t="shared" si="10"/>
        <v>0.23759412566348914</v>
      </c>
      <c r="L82" s="31">
        <v>0</v>
      </c>
      <c r="M82" s="36">
        <f t="shared" si="11"/>
        <v>0</v>
      </c>
      <c r="N82" s="31">
        <f t="shared" si="12"/>
        <v>222348430</v>
      </c>
      <c r="O82" s="36">
        <f t="shared" si="13"/>
        <v>0.93439488794347247</v>
      </c>
      <c r="P82" s="31">
        <v>38724529</v>
      </c>
      <c r="Q82" s="31">
        <v>211590454</v>
      </c>
      <c r="R82" s="31">
        <v>226942554</v>
      </c>
      <c r="S82" s="31">
        <v>146818274</v>
      </c>
      <c r="T82" s="36">
        <f t="shared" si="14"/>
        <v>0.64694025607907801</v>
      </c>
      <c r="U82" s="36">
        <f t="shared" si="15"/>
        <v>0.46000104998049163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189321000</v>
      </c>
      <c r="E83" s="31">
        <v>186056107</v>
      </c>
      <c r="F83" s="31">
        <v>77460445</v>
      </c>
      <c r="G83" s="36">
        <f t="shared" si="8"/>
        <v>0.40914872095541432</v>
      </c>
      <c r="H83" s="31">
        <v>69801133</v>
      </c>
      <c r="I83" s="36">
        <f t="shared" si="9"/>
        <v>0.36869197289260042</v>
      </c>
      <c r="J83" s="31">
        <v>29177136</v>
      </c>
      <c r="K83" s="36">
        <f t="shared" si="10"/>
        <v>0.15681901803954224</v>
      </c>
      <c r="L83" s="31">
        <v>0</v>
      </c>
      <c r="M83" s="36">
        <f t="shared" si="11"/>
        <v>0</v>
      </c>
      <c r="N83" s="31">
        <f t="shared" si="12"/>
        <v>176438714</v>
      </c>
      <c r="O83" s="36">
        <f t="shared" si="13"/>
        <v>0.94830917858557584</v>
      </c>
      <c r="P83" s="31">
        <v>45707132</v>
      </c>
      <c r="Q83" s="31">
        <v>185016000</v>
      </c>
      <c r="R83" s="31">
        <v>186893000</v>
      </c>
      <c r="S83" s="31">
        <v>180292678</v>
      </c>
      <c r="T83" s="36">
        <f t="shared" si="14"/>
        <v>0.9646839528500265</v>
      </c>
      <c r="U83" s="36">
        <f t="shared" si="15"/>
        <v>-0.36165025624447411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1196797812</v>
      </c>
      <c r="E84" s="32">
        <f>SUM(E79:E83)</f>
        <v>1200191519</v>
      </c>
      <c r="F84" s="32">
        <f>SUM(F79:F83)</f>
        <v>489355251</v>
      </c>
      <c r="G84" s="37">
        <f t="shared" si="8"/>
        <v>0.40888715378099305</v>
      </c>
      <c r="H84" s="32">
        <f>SUM(H79:H83)</f>
        <v>251636502</v>
      </c>
      <c r="I84" s="37">
        <f t="shared" si="9"/>
        <v>0.21025815678880938</v>
      </c>
      <c r="J84" s="32">
        <f>SUM(J79:J83)</f>
        <v>336648553</v>
      </c>
      <c r="K84" s="37">
        <f t="shared" si="10"/>
        <v>0.28049569395432461</v>
      </c>
      <c r="L84" s="32">
        <f>SUM(L79:L83)</f>
        <v>0</v>
      </c>
      <c r="M84" s="37">
        <f t="shared" si="11"/>
        <v>0</v>
      </c>
      <c r="N84" s="32">
        <f t="shared" si="12"/>
        <v>1077640306</v>
      </c>
      <c r="O84" s="37">
        <f t="shared" si="13"/>
        <v>0.89789028579196284</v>
      </c>
      <c r="P84" s="32">
        <f>SUM(P79:P83)</f>
        <v>326805261</v>
      </c>
      <c r="Q84" s="32">
        <f>SUM(Q79:Q83)</f>
        <v>1147573333</v>
      </c>
      <c r="R84" s="32">
        <f>SUM(R79:R83)</f>
        <v>1178058525</v>
      </c>
      <c r="S84" s="32">
        <f>SUM(S79:S83)</f>
        <v>998135921</v>
      </c>
      <c r="T84" s="37">
        <f t="shared" si="14"/>
        <v>0.84727193073875506</v>
      </c>
      <c r="U84" s="37">
        <f t="shared" si="15"/>
        <v>3.0119747674441477E-2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8217359780</v>
      </c>
      <c r="E85" s="32">
        <f>SUM(E57,E59:E62,E64:E69,E71:E77,E79:E83)</f>
        <v>8422019893</v>
      </c>
      <c r="F85" s="32">
        <f>SUM(F57,F59:F62,F64:F69,F71:F77,F79:F83)</f>
        <v>2228502418</v>
      </c>
      <c r="G85" s="37">
        <f t="shared" si="8"/>
        <v>0.27119445632937833</v>
      </c>
      <c r="H85" s="32">
        <f>SUM(H57,H59:H62,H64:H69,H71:H77,H79:H83)</f>
        <v>2078211219</v>
      </c>
      <c r="I85" s="37">
        <f t="shared" si="9"/>
        <v>0.25290498099621966</v>
      </c>
      <c r="J85" s="32">
        <f>SUM(J57,J59:J62,J64:J69,J71:J77,J79:J83)</f>
        <v>2083180408</v>
      </c>
      <c r="K85" s="37">
        <f t="shared" si="10"/>
        <v>0.24734926234636953</v>
      </c>
      <c r="L85" s="32">
        <f>SUM(L57,L59:L62,L64:L69,L71:L77,L79:L83)</f>
        <v>0</v>
      </c>
      <c r="M85" s="37">
        <f t="shared" si="11"/>
        <v>0</v>
      </c>
      <c r="N85" s="32">
        <f t="shared" si="12"/>
        <v>6389894045</v>
      </c>
      <c r="O85" s="37">
        <f t="shared" si="13"/>
        <v>0.75871277035464968</v>
      </c>
      <c r="P85" s="32">
        <f>SUM(P57,P59:P62,P64:P69,P71:P77,P79:P83)</f>
        <v>2204311273</v>
      </c>
      <c r="Q85" s="32">
        <f>SUM(Q57,Q59:Q62,Q64:Q69,Q71:Q77,Q79:Q83)</f>
        <v>7520010743</v>
      </c>
      <c r="R85" s="32">
        <f>SUM(R57,R59:R62,R64:R69,R71:R77,R79:R83)</f>
        <v>7448852531</v>
      </c>
      <c r="S85" s="32">
        <f>SUM(S57,S59:S62,S64:S69,S71:S77,S79:S83)</f>
        <v>5902442580</v>
      </c>
      <c r="T85" s="37">
        <f t="shared" si="14"/>
        <v>0.79239621880493905</v>
      </c>
      <c r="U85" s="37">
        <f t="shared" si="15"/>
        <v>-5.4951796728392455E-2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12310388120</v>
      </c>
      <c r="E88" s="31">
        <v>11950864569</v>
      </c>
      <c r="F88" s="31">
        <v>3503155970</v>
      </c>
      <c r="G88" s="36">
        <f t="shared" ref="G88:G99" si="16">IF(($D88      =0),0,($F88      /$D88      ))</f>
        <v>0.28456909204256675</v>
      </c>
      <c r="H88" s="31">
        <v>3327023068</v>
      </c>
      <c r="I88" s="36">
        <f t="shared" ref="I88:I99" si="17">IF(($D88      =0),0,($H88      /$D88      ))</f>
        <v>0.27026142763076427</v>
      </c>
      <c r="J88" s="31">
        <v>2876960394</v>
      </c>
      <c r="K88" s="36">
        <f t="shared" ref="K88:K99" si="18">IF(($E88      =0),0,($J88      /$E88      ))</f>
        <v>0.24073240704799756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9707139432</v>
      </c>
      <c r="O88" s="36">
        <f t="shared" ref="O88:O99" si="21">IF(($E88      =0),0,($N88      /$E88      ))</f>
        <v>0.8122541575092298</v>
      </c>
      <c r="P88" s="31">
        <v>3087734638</v>
      </c>
      <c r="Q88" s="31">
        <v>11304660119</v>
      </c>
      <c r="R88" s="31">
        <v>11181132715</v>
      </c>
      <c r="S88" s="31">
        <v>9354265393</v>
      </c>
      <c r="T88" s="36">
        <f t="shared" ref="T88:T99" si="22">IF(($R88      =0),0,($S88      /$R88      ))</f>
        <v>0.83661160558901393</v>
      </c>
      <c r="U88" s="36">
        <f t="shared" ref="U88:U99" si="23">IF(($P88      =0),0,(($J88      /$P88      )-1))</f>
        <v>-6.8261773989918839E-2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30589719404</v>
      </c>
      <c r="E89" s="31">
        <v>30988346959</v>
      </c>
      <c r="F89" s="31">
        <v>10727514071</v>
      </c>
      <c r="G89" s="36">
        <f t="shared" si="16"/>
        <v>0.35069017565415261</v>
      </c>
      <c r="H89" s="31">
        <v>9255538371</v>
      </c>
      <c r="I89" s="36">
        <f t="shared" si="17"/>
        <v>0.30257022788478793</v>
      </c>
      <c r="J89" s="31">
        <v>10163087433</v>
      </c>
      <c r="K89" s="36">
        <f t="shared" si="18"/>
        <v>0.32796481356190305</v>
      </c>
      <c r="L89" s="31">
        <v>0</v>
      </c>
      <c r="M89" s="36">
        <f t="shared" si="19"/>
        <v>0</v>
      </c>
      <c r="N89" s="31">
        <f t="shared" si="20"/>
        <v>30146139875</v>
      </c>
      <c r="O89" s="36">
        <f t="shared" si="21"/>
        <v>0.97282181314433114</v>
      </c>
      <c r="P89" s="31">
        <v>9796375094</v>
      </c>
      <c r="Q89" s="31">
        <v>29112113999</v>
      </c>
      <c r="R89" s="31">
        <v>29010298996</v>
      </c>
      <c r="S89" s="31">
        <v>29545447154</v>
      </c>
      <c r="T89" s="36">
        <f t="shared" si="22"/>
        <v>1.0184468335908494</v>
      </c>
      <c r="U89" s="36">
        <f t="shared" si="23"/>
        <v>3.7433472634648357E-2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16955530580</v>
      </c>
      <c r="E90" s="31">
        <v>17275672380</v>
      </c>
      <c r="F90" s="31">
        <v>3588723855</v>
      </c>
      <c r="G90" s="36">
        <f t="shared" si="16"/>
        <v>0.21165506075245449</v>
      </c>
      <c r="H90" s="31">
        <v>6779973076</v>
      </c>
      <c r="I90" s="36">
        <f t="shared" si="17"/>
        <v>0.39986793949092686</v>
      </c>
      <c r="J90" s="31">
        <v>4136865027</v>
      </c>
      <c r="K90" s="36">
        <f t="shared" si="18"/>
        <v>0.23946188235134847</v>
      </c>
      <c r="L90" s="31">
        <v>0</v>
      </c>
      <c r="M90" s="36">
        <f t="shared" si="19"/>
        <v>0</v>
      </c>
      <c r="N90" s="31">
        <f t="shared" si="20"/>
        <v>14505561958</v>
      </c>
      <c r="O90" s="36">
        <f t="shared" si="21"/>
        <v>0.839652526334839</v>
      </c>
      <c r="P90" s="31">
        <v>4302102627</v>
      </c>
      <c r="Q90" s="31">
        <v>15877603258</v>
      </c>
      <c r="R90" s="31">
        <v>16094853260</v>
      </c>
      <c r="S90" s="31">
        <v>15384076795</v>
      </c>
      <c r="T90" s="36">
        <f t="shared" si="22"/>
        <v>0.95583827615462214</v>
      </c>
      <c r="U90" s="36">
        <f t="shared" si="23"/>
        <v>-3.8408567699656615E-2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59855638104</v>
      </c>
      <c r="E91" s="32">
        <f>SUM(E88:E90)</f>
        <v>60214883908</v>
      </c>
      <c r="F91" s="32">
        <f>SUM(F88:F90)</f>
        <v>17819393896</v>
      </c>
      <c r="G91" s="37">
        <f t="shared" si="16"/>
        <v>0.29770618876434923</v>
      </c>
      <c r="H91" s="32">
        <f>SUM(H88:H90)</f>
        <v>19362534515</v>
      </c>
      <c r="I91" s="37">
        <f t="shared" si="17"/>
        <v>0.32348722907869309</v>
      </c>
      <c r="J91" s="32">
        <f>SUM(J88:J90)</f>
        <v>17176912854</v>
      </c>
      <c r="K91" s="37">
        <f t="shared" si="18"/>
        <v>0.28526025027705681</v>
      </c>
      <c r="L91" s="32">
        <f>SUM(L88:L90)</f>
        <v>0</v>
      </c>
      <c r="M91" s="37">
        <f t="shared" si="19"/>
        <v>0</v>
      </c>
      <c r="N91" s="32">
        <f t="shared" si="20"/>
        <v>54358841265</v>
      </c>
      <c r="O91" s="37">
        <f t="shared" si="21"/>
        <v>0.90274758891925755</v>
      </c>
      <c r="P91" s="32">
        <f>SUM(P88:P90)</f>
        <v>17186212359</v>
      </c>
      <c r="Q91" s="32">
        <f>SUM(Q88:Q90)</f>
        <v>56294377376</v>
      </c>
      <c r="R91" s="32">
        <f>SUM(R88:R90)</f>
        <v>56286284971</v>
      </c>
      <c r="S91" s="32">
        <f>SUM(S88:S90)</f>
        <v>54283789342</v>
      </c>
      <c r="T91" s="37">
        <f t="shared" si="22"/>
        <v>0.96442302720757411</v>
      </c>
      <c r="U91" s="37">
        <f t="shared" si="23"/>
        <v>-5.4110264703732813E-4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1302741620</v>
      </c>
      <c r="E92" s="31">
        <v>1305241620</v>
      </c>
      <c r="F92" s="31">
        <v>336992922</v>
      </c>
      <c r="G92" s="36">
        <f t="shared" si="16"/>
        <v>0.25867978486785431</v>
      </c>
      <c r="H92" s="31">
        <v>333898801</v>
      </c>
      <c r="I92" s="36">
        <f t="shared" si="17"/>
        <v>0.25630470069728795</v>
      </c>
      <c r="J92" s="31">
        <v>338578136</v>
      </c>
      <c r="K92" s="36">
        <f t="shared" si="18"/>
        <v>0.25939881996714143</v>
      </c>
      <c r="L92" s="31">
        <v>0</v>
      </c>
      <c r="M92" s="36">
        <f t="shared" si="19"/>
        <v>0</v>
      </c>
      <c r="N92" s="31">
        <f t="shared" si="20"/>
        <v>1009469859</v>
      </c>
      <c r="O92" s="36">
        <f t="shared" si="21"/>
        <v>0.77339692784237146</v>
      </c>
      <c r="P92" s="31">
        <v>319308139</v>
      </c>
      <c r="Q92" s="31">
        <v>1248226581</v>
      </c>
      <c r="R92" s="31">
        <v>1248226581</v>
      </c>
      <c r="S92" s="31">
        <v>941511509</v>
      </c>
      <c r="T92" s="36">
        <f t="shared" si="22"/>
        <v>0.75427932983587054</v>
      </c>
      <c r="U92" s="36">
        <f t="shared" si="23"/>
        <v>6.034921959818873E-2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517458319</v>
      </c>
      <c r="E93" s="31">
        <v>518039559</v>
      </c>
      <c r="F93" s="31">
        <v>139670383</v>
      </c>
      <c r="G93" s="36">
        <f t="shared" si="16"/>
        <v>0.26991619976255515</v>
      </c>
      <c r="H93" s="31">
        <v>138677543</v>
      </c>
      <c r="I93" s="36">
        <f t="shared" si="17"/>
        <v>0.2679975138248768</v>
      </c>
      <c r="J93" s="31">
        <v>124127163</v>
      </c>
      <c r="K93" s="36">
        <f t="shared" si="18"/>
        <v>0.23960942913241881</v>
      </c>
      <c r="L93" s="31">
        <v>0</v>
      </c>
      <c r="M93" s="36">
        <f t="shared" si="19"/>
        <v>0</v>
      </c>
      <c r="N93" s="31">
        <f t="shared" si="20"/>
        <v>402475089</v>
      </c>
      <c r="O93" s="36">
        <f t="shared" si="21"/>
        <v>0.77691960393318149</v>
      </c>
      <c r="P93" s="31">
        <v>119118938</v>
      </c>
      <c r="Q93" s="31">
        <v>453303668</v>
      </c>
      <c r="R93" s="31">
        <v>495916520</v>
      </c>
      <c r="S93" s="31">
        <v>377269345</v>
      </c>
      <c r="T93" s="36">
        <f t="shared" si="22"/>
        <v>0.76075171885784321</v>
      </c>
      <c r="U93" s="36">
        <f t="shared" si="23"/>
        <v>4.2043902372601805E-2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406014242</v>
      </c>
      <c r="E94" s="31">
        <v>468307788</v>
      </c>
      <c r="F94" s="31">
        <v>151376239</v>
      </c>
      <c r="G94" s="36">
        <f t="shared" si="16"/>
        <v>0.37283480070632596</v>
      </c>
      <c r="H94" s="31">
        <v>139267997</v>
      </c>
      <c r="I94" s="36">
        <f t="shared" si="17"/>
        <v>0.34301259067656054</v>
      </c>
      <c r="J94" s="31">
        <v>115644984</v>
      </c>
      <c r="K94" s="36">
        <f t="shared" si="18"/>
        <v>0.2469422609730334</v>
      </c>
      <c r="L94" s="31">
        <v>0</v>
      </c>
      <c r="M94" s="36">
        <f t="shared" si="19"/>
        <v>0</v>
      </c>
      <c r="N94" s="31">
        <f t="shared" si="20"/>
        <v>406289220</v>
      </c>
      <c r="O94" s="36">
        <f t="shared" si="21"/>
        <v>0.8675687879015157</v>
      </c>
      <c r="P94" s="31">
        <v>94715696</v>
      </c>
      <c r="Q94" s="31">
        <v>382889029</v>
      </c>
      <c r="R94" s="31">
        <v>385766574</v>
      </c>
      <c r="S94" s="31">
        <v>334369153</v>
      </c>
      <c r="T94" s="36">
        <f t="shared" si="22"/>
        <v>0.86676548860347868</v>
      </c>
      <c r="U94" s="36">
        <f t="shared" si="23"/>
        <v>0.22096958459767846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330739037</v>
      </c>
      <c r="E95" s="31">
        <v>431059916</v>
      </c>
      <c r="F95" s="31">
        <v>134004237</v>
      </c>
      <c r="G95" s="36">
        <f t="shared" si="16"/>
        <v>0.40516607357721729</v>
      </c>
      <c r="H95" s="31">
        <v>206417558</v>
      </c>
      <c r="I95" s="36">
        <f t="shared" si="17"/>
        <v>0.62411005326837188</v>
      </c>
      <c r="J95" s="31">
        <v>81993555</v>
      </c>
      <c r="K95" s="36">
        <f t="shared" si="18"/>
        <v>0.19021382401048861</v>
      </c>
      <c r="L95" s="31">
        <v>0</v>
      </c>
      <c r="M95" s="36">
        <f t="shared" si="19"/>
        <v>0</v>
      </c>
      <c r="N95" s="31">
        <f t="shared" si="20"/>
        <v>422415350</v>
      </c>
      <c r="O95" s="36">
        <f t="shared" si="21"/>
        <v>0.97994579018105687</v>
      </c>
      <c r="P95" s="31">
        <v>79854487</v>
      </c>
      <c r="Q95" s="31">
        <v>321959762</v>
      </c>
      <c r="R95" s="31">
        <v>323260537</v>
      </c>
      <c r="S95" s="31">
        <v>316115729</v>
      </c>
      <c r="T95" s="36">
        <f t="shared" si="22"/>
        <v>0.97789767948074646</v>
      </c>
      <c r="U95" s="36">
        <f t="shared" si="23"/>
        <v>2.6787073342541268E-2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2556953218</v>
      </c>
      <c r="E96" s="32">
        <f>SUM(E92:E95)</f>
        <v>2722648883</v>
      </c>
      <c r="F96" s="32">
        <f>SUM(F92:F95)</f>
        <v>762043781</v>
      </c>
      <c r="G96" s="37">
        <f t="shared" si="16"/>
        <v>0.29802804980376452</v>
      </c>
      <c r="H96" s="32">
        <f>SUM(H92:H95)</f>
        <v>818261899</v>
      </c>
      <c r="I96" s="37">
        <f t="shared" si="17"/>
        <v>0.32001441920788398</v>
      </c>
      <c r="J96" s="32">
        <f>SUM(J92:J95)</f>
        <v>660343838</v>
      </c>
      <c r="K96" s="37">
        <f t="shared" si="18"/>
        <v>0.24253727394785779</v>
      </c>
      <c r="L96" s="32">
        <f>SUM(L92:L95)</f>
        <v>0</v>
      </c>
      <c r="M96" s="37">
        <f t="shared" si="19"/>
        <v>0</v>
      </c>
      <c r="N96" s="32">
        <f t="shared" si="20"/>
        <v>2240649518</v>
      </c>
      <c r="O96" s="37">
        <f t="shared" si="21"/>
        <v>0.82296675564390065</v>
      </c>
      <c r="P96" s="32">
        <f>SUM(P92:P95)</f>
        <v>612997260</v>
      </c>
      <c r="Q96" s="32">
        <f>SUM(Q92:Q95)</f>
        <v>2406379040</v>
      </c>
      <c r="R96" s="32">
        <f>SUM(R92:R95)</f>
        <v>2453170212</v>
      </c>
      <c r="S96" s="32">
        <f>SUM(S92:S95)</f>
        <v>1969265736</v>
      </c>
      <c r="T96" s="37">
        <f t="shared" si="22"/>
        <v>0.80274321217789191</v>
      </c>
      <c r="U96" s="37">
        <f t="shared" si="23"/>
        <v>7.7237829741686026E-2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834942989</v>
      </c>
      <c r="E97" s="31">
        <v>947462337</v>
      </c>
      <c r="F97" s="31">
        <v>536320017</v>
      </c>
      <c r="G97" s="36">
        <f t="shared" si="16"/>
        <v>0.6423432786019837</v>
      </c>
      <c r="H97" s="31">
        <v>825345239</v>
      </c>
      <c r="I97" s="36">
        <f t="shared" si="17"/>
        <v>0.98850490377613076</v>
      </c>
      <c r="J97" s="31">
        <v>919854500</v>
      </c>
      <c r="K97" s="36">
        <f t="shared" si="18"/>
        <v>0.97086128290078932</v>
      </c>
      <c r="L97" s="31">
        <v>0</v>
      </c>
      <c r="M97" s="36">
        <f t="shared" si="19"/>
        <v>0</v>
      </c>
      <c r="N97" s="31">
        <f t="shared" si="20"/>
        <v>2281519756</v>
      </c>
      <c r="O97" s="36">
        <f t="shared" si="21"/>
        <v>2.4080321369017121</v>
      </c>
      <c r="P97" s="31">
        <v>492311297</v>
      </c>
      <c r="Q97" s="31">
        <v>767607355</v>
      </c>
      <c r="R97" s="31">
        <v>780072684</v>
      </c>
      <c r="S97" s="31">
        <v>922361774</v>
      </c>
      <c r="T97" s="36">
        <f t="shared" si="22"/>
        <v>1.1824049129247551</v>
      </c>
      <c r="U97" s="36">
        <f t="shared" si="23"/>
        <v>0.8684407723432761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1513377977</v>
      </c>
      <c r="E98" s="31">
        <v>1235490159</v>
      </c>
      <c r="F98" s="31">
        <v>347583378</v>
      </c>
      <c r="G98" s="36">
        <f t="shared" si="16"/>
        <v>0.22967387082572829</v>
      </c>
      <c r="H98" s="31">
        <v>317460539</v>
      </c>
      <c r="I98" s="36">
        <f t="shared" si="17"/>
        <v>0.20976949831747155</v>
      </c>
      <c r="J98" s="31">
        <v>377107335</v>
      </c>
      <c r="K98" s="36">
        <f t="shared" si="18"/>
        <v>0.3052289265543231</v>
      </c>
      <c r="L98" s="31">
        <v>0</v>
      </c>
      <c r="M98" s="36">
        <f t="shared" si="19"/>
        <v>0</v>
      </c>
      <c r="N98" s="31">
        <f t="shared" si="20"/>
        <v>1042151252</v>
      </c>
      <c r="O98" s="36">
        <f t="shared" si="21"/>
        <v>0.84351238608287449</v>
      </c>
      <c r="P98" s="31">
        <v>0</v>
      </c>
      <c r="Q98" s="31">
        <v>1058771218</v>
      </c>
      <c r="R98" s="31">
        <v>1460137505</v>
      </c>
      <c r="S98" s="31">
        <v>614335418</v>
      </c>
      <c r="T98" s="36">
        <f t="shared" si="22"/>
        <v>0.42073805781736973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698253126</v>
      </c>
      <c r="E99" s="31">
        <v>833074028</v>
      </c>
      <c r="F99" s="31">
        <v>260390086</v>
      </c>
      <c r="G99" s="36">
        <f t="shared" si="16"/>
        <v>0.37291646296188585</v>
      </c>
      <c r="H99" s="31">
        <v>191979678</v>
      </c>
      <c r="I99" s="36">
        <f t="shared" si="17"/>
        <v>0.27494281207127741</v>
      </c>
      <c r="J99" s="31">
        <v>201328450</v>
      </c>
      <c r="K99" s="36">
        <f t="shared" si="18"/>
        <v>0.24166933937832474</v>
      </c>
      <c r="L99" s="31">
        <v>0</v>
      </c>
      <c r="M99" s="36">
        <f t="shared" si="19"/>
        <v>0</v>
      </c>
      <c r="N99" s="31">
        <f t="shared" si="20"/>
        <v>653698214</v>
      </c>
      <c r="O99" s="36">
        <f t="shared" si="21"/>
        <v>0.78468202348039107</v>
      </c>
      <c r="P99" s="31">
        <v>113461019</v>
      </c>
      <c r="Q99" s="31">
        <v>677348967</v>
      </c>
      <c r="R99" s="31">
        <v>659051201</v>
      </c>
      <c r="S99" s="31">
        <v>521645155</v>
      </c>
      <c r="T99" s="36">
        <f t="shared" si="22"/>
        <v>0.79150930035252298</v>
      </c>
      <c r="U99" s="36">
        <f t="shared" si="23"/>
        <v>0.774428361162524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84398748</v>
      </c>
      <c r="E100" s="31">
        <v>90930116</v>
      </c>
      <c r="F100" s="31">
        <v>19862025</v>
      </c>
      <c r="G100" s="36">
        <f>IF(($D100     =0),0,($F100     /$D100     ))</f>
        <v>0.23533554075944349</v>
      </c>
      <c r="H100" s="31">
        <v>82965245</v>
      </c>
      <c r="I100" s="36">
        <f>IF(($D100     =0),0,($H100     /$D100     ))</f>
        <v>0.98301511534270625</v>
      </c>
      <c r="J100" s="31">
        <v>11439923</v>
      </c>
      <c r="K100" s="36">
        <f>IF(($E100     =0),0,($J100     /$E100     ))</f>
        <v>0.12581005615345306</v>
      </c>
      <c r="L100" s="31">
        <v>0</v>
      </c>
      <c r="M100" s="36">
        <f>IF(($E100     =0),0,($L100     /$E100     ))</f>
        <v>0</v>
      </c>
      <c r="N100" s="31">
        <f>$F100     +$H100     +$J100</f>
        <v>114267193</v>
      </c>
      <c r="O100" s="36">
        <f>IF(($E100     =0),0,($N100     /$E100     ))</f>
        <v>1.2566484903637427</v>
      </c>
      <c r="P100" s="31">
        <v>13322760</v>
      </c>
      <c r="Q100" s="31">
        <v>76051208</v>
      </c>
      <c r="R100" s="31">
        <v>86512412</v>
      </c>
      <c r="S100" s="31">
        <v>49947192</v>
      </c>
      <c r="T100" s="36">
        <f>IF(($R100     =0),0,($S100     /$R100     ))</f>
        <v>0.57734134149444361</v>
      </c>
      <c r="U100" s="36">
        <f>IF(($P100     =0),0,(($J100     /$P100     )-1))</f>
        <v>-0.14132484560256287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3130972840</v>
      </c>
      <c r="E101" s="32">
        <f>SUM(E97:E100)</f>
        <v>3106956640</v>
      </c>
      <c r="F101" s="32">
        <f>SUM(F97:F100)</f>
        <v>1164155506</v>
      </c>
      <c r="G101" s="37">
        <f>IF(($D101     =0),0,($F101     /$D101     ))</f>
        <v>0.37181910080063169</v>
      </c>
      <c r="H101" s="32">
        <f>SUM(H97:H100)</f>
        <v>1417750701</v>
      </c>
      <c r="I101" s="37">
        <f>IF(($D101     =0),0,($H101     /$D101     ))</f>
        <v>0.45281475549305628</v>
      </c>
      <c r="J101" s="32">
        <f>SUM(J97:J100)</f>
        <v>1509730208</v>
      </c>
      <c r="K101" s="37">
        <f>IF(($E101     =0),0,($J101     /$E101     ))</f>
        <v>0.48591930397844241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4091636415</v>
      </c>
      <c r="O101" s="37">
        <f>IF(($E101     =0),0,($N101     /$E101     ))</f>
        <v>1.3169274274133418</v>
      </c>
      <c r="P101" s="32">
        <f>SUM(P97:P100)</f>
        <v>619095076</v>
      </c>
      <c r="Q101" s="32">
        <f>SUM(Q97:Q100)</f>
        <v>2579778748</v>
      </c>
      <c r="R101" s="32">
        <f>SUM(R97:R100)</f>
        <v>2985773802</v>
      </c>
      <c r="S101" s="32">
        <f>SUM(S97:S100)</f>
        <v>2108289539</v>
      </c>
      <c r="T101" s="37">
        <f>IF(($R101     =0),0,($S101     /$R101     ))</f>
        <v>0.70611160751285873</v>
      </c>
      <c r="U101" s="37">
        <f>IF(($P101     =0),0,(($J101     /$P101     )-1))</f>
        <v>1.4386080046936121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65543564162</v>
      </c>
      <c r="E102" s="32">
        <f>SUM(E88:E90,E92:E95,E97:E100)</f>
        <v>66044489431</v>
      </c>
      <c r="F102" s="32">
        <f>SUM(F88:F90,F92:F95,F97:F100)</f>
        <v>19745593183</v>
      </c>
      <c r="G102" s="37">
        <f>IF(($D102     =0),0,($F102     /$D102     ))</f>
        <v>0.30125906998581936</v>
      </c>
      <c r="H102" s="32">
        <f>SUM(H88:H90,H92:H95,H97:H100)</f>
        <v>21598547115</v>
      </c>
      <c r="I102" s="37">
        <f>IF(($D102     =0),0,($H102     /$D102     ))</f>
        <v>0.32952964018887038</v>
      </c>
      <c r="J102" s="32">
        <f>SUM(J88:J90,J92:J95,J97:J100)</f>
        <v>19346986900</v>
      </c>
      <c r="K102" s="37">
        <f>IF(($E102     =0),0,($J102     /$E102     ))</f>
        <v>0.29293870036216679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60691127198</v>
      </c>
      <c r="O102" s="37">
        <f>IF(($E102     =0),0,($N102     /$E102     ))</f>
        <v>0.91894309004246411</v>
      </c>
      <c r="P102" s="32">
        <f>SUM(P88:P90,P92:P95,P97:P100)</f>
        <v>18418304695</v>
      </c>
      <c r="Q102" s="32">
        <f>SUM(Q88:Q90,Q92:Q95,Q97:Q100)</f>
        <v>61280535164</v>
      </c>
      <c r="R102" s="32">
        <f>SUM(R88:R90,R92:R95,R97:R100)</f>
        <v>61725228985</v>
      </c>
      <c r="S102" s="32">
        <f>SUM(S88:S90,S92:S95,S97:S100)</f>
        <v>58361344617</v>
      </c>
      <c r="T102" s="37">
        <f>IF(($R102     =0),0,($S102     /$R102     ))</f>
        <v>0.94550227802609743</v>
      </c>
      <c r="U102" s="37">
        <f>IF(($P102     =0),0,(($J102     /$P102     )-1))</f>
        <v>5.0421698434172768E-2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19037984550</v>
      </c>
      <c r="E105" s="31">
        <v>19041067745</v>
      </c>
      <c r="F105" s="31">
        <v>6404035475</v>
      </c>
      <c r="G105" s="36">
        <f t="shared" ref="G105:G136" si="24">IF(($D105     =0),0,($F105     /$D105     ))</f>
        <v>0.33638200819949715</v>
      </c>
      <c r="H105" s="31">
        <v>6655820160</v>
      </c>
      <c r="I105" s="36">
        <f t="shared" ref="I105:I136" si="25">IF(($D105     =0),0,($H105     /$D105     ))</f>
        <v>0.34960739370912031</v>
      </c>
      <c r="J105" s="31">
        <v>4945582760</v>
      </c>
      <c r="K105" s="36">
        <f t="shared" ref="K105:K136" si="26">IF(($E105     =0),0,($J105     /$E105     ))</f>
        <v>0.25973242815118192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18005438395</v>
      </c>
      <c r="O105" s="36">
        <f t="shared" ref="O105:O136" si="29">IF(($E105     =0),0,($N105     /$E105     ))</f>
        <v>0.94561075230290348</v>
      </c>
      <c r="P105" s="31">
        <v>5264920111</v>
      </c>
      <c r="Q105" s="31">
        <v>17692611570</v>
      </c>
      <c r="R105" s="31">
        <v>18052418479</v>
      </c>
      <c r="S105" s="31">
        <v>17090722265</v>
      </c>
      <c r="T105" s="36">
        <f t="shared" ref="T105:T136" si="30">IF(($R105     =0),0,($S105     /$R105     ))</f>
        <v>0.94672756921081125</v>
      </c>
      <c r="U105" s="36">
        <f t="shared" ref="U105:U136" si="31">IF(($P105     =0),0,(($J105     /$P105     )-1))</f>
        <v>-6.065378852241432E-2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19037984550</v>
      </c>
      <c r="E106" s="32">
        <f>E105</f>
        <v>19041067745</v>
      </c>
      <c r="F106" s="32">
        <f>F105</f>
        <v>6404035475</v>
      </c>
      <c r="G106" s="37">
        <f t="shared" si="24"/>
        <v>0.33638200819949715</v>
      </c>
      <c r="H106" s="32">
        <f>H105</f>
        <v>6655820160</v>
      </c>
      <c r="I106" s="37">
        <f t="shared" si="25"/>
        <v>0.34960739370912031</v>
      </c>
      <c r="J106" s="32">
        <f>J105</f>
        <v>4945582760</v>
      </c>
      <c r="K106" s="37">
        <f t="shared" si="26"/>
        <v>0.25973242815118192</v>
      </c>
      <c r="L106" s="32">
        <f>L105</f>
        <v>0</v>
      </c>
      <c r="M106" s="37">
        <f t="shared" si="27"/>
        <v>0</v>
      </c>
      <c r="N106" s="32">
        <f t="shared" si="28"/>
        <v>18005438395</v>
      </c>
      <c r="O106" s="37">
        <f t="shared" si="29"/>
        <v>0.94561075230290348</v>
      </c>
      <c r="P106" s="32">
        <f>P105</f>
        <v>5264920111</v>
      </c>
      <c r="Q106" s="32">
        <f>Q105</f>
        <v>17692611570</v>
      </c>
      <c r="R106" s="32">
        <f>R105</f>
        <v>18052418479</v>
      </c>
      <c r="S106" s="32">
        <f>S105</f>
        <v>17090722265</v>
      </c>
      <c r="T106" s="37">
        <f t="shared" si="30"/>
        <v>0.94672756921081125</v>
      </c>
      <c r="U106" s="37">
        <f t="shared" si="31"/>
        <v>-6.065378852241432E-2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163656457</v>
      </c>
      <c r="E107" s="31">
        <v>165906562</v>
      </c>
      <c r="F107" s="31">
        <v>43060222</v>
      </c>
      <c r="G107" s="36">
        <f t="shared" si="24"/>
        <v>0.26311349267447481</v>
      </c>
      <c r="H107" s="31">
        <v>33536317</v>
      </c>
      <c r="I107" s="36">
        <f t="shared" si="25"/>
        <v>0.20491899687159915</v>
      </c>
      <c r="J107" s="31">
        <v>32379068</v>
      </c>
      <c r="K107" s="36">
        <f t="shared" si="26"/>
        <v>0.19516448059480612</v>
      </c>
      <c r="L107" s="31">
        <v>0</v>
      </c>
      <c r="M107" s="36">
        <f t="shared" si="27"/>
        <v>0</v>
      </c>
      <c r="N107" s="31">
        <f t="shared" si="28"/>
        <v>108975607</v>
      </c>
      <c r="O107" s="36">
        <f t="shared" si="29"/>
        <v>0.65684928725121794</v>
      </c>
      <c r="P107" s="31">
        <v>33418287</v>
      </c>
      <c r="Q107" s="31">
        <v>153342435</v>
      </c>
      <c r="R107" s="31">
        <v>156551848</v>
      </c>
      <c r="S107" s="31">
        <v>123717852</v>
      </c>
      <c r="T107" s="36">
        <f t="shared" si="30"/>
        <v>0.7902675923697815</v>
      </c>
      <c r="U107" s="36">
        <f t="shared" si="31"/>
        <v>-3.1097315071834775E-2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150792693</v>
      </c>
      <c r="E108" s="31">
        <v>149392693</v>
      </c>
      <c r="F108" s="31">
        <v>76479850</v>
      </c>
      <c r="G108" s="36">
        <f t="shared" si="24"/>
        <v>0.50718538463929419</v>
      </c>
      <c r="H108" s="31">
        <v>58075158</v>
      </c>
      <c r="I108" s="36">
        <f t="shared" si="25"/>
        <v>0.38513244139754171</v>
      </c>
      <c r="J108" s="31">
        <v>43763417</v>
      </c>
      <c r="K108" s="36">
        <f t="shared" si="26"/>
        <v>0.29294215213055969</v>
      </c>
      <c r="L108" s="31">
        <v>0</v>
      </c>
      <c r="M108" s="36">
        <f t="shared" si="27"/>
        <v>0</v>
      </c>
      <c r="N108" s="31">
        <f t="shared" si="28"/>
        <v>178318425</v>
      </c>
      <c r="O108" s="36">
        <f t="shared" si="29"/>
        <v>1.1936221338482733</v>
      </c>
      <c r="P108" s="31">
        <v>47416322</v>
      </c>
      <c r="Q108" s="31">
        <v>169338249</v>
      </c>
      <c r="R108" s="31">
        <v>163259027</v>
      </c>
      <c r="S108" s="31">
        <v>85923679</v>
      </c>
      <c r="T108" s="36">
        <f t="shared" si="30"/>
        <v>0.52630277528237379</v>
      </c>
      <c r="U108" s="36">
        <f t="shared" si="31"/>
        <v>-7.7038978265754121E-2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75230172</v>
      </c>
      <c r="E109" s="31">
        <v>71961768</v>
      </c>
      <c r="F109" s="31">
        <v>15851380</v>
      </c>
      <c r="G109" s="36">
        <f t="shared" si="24"/>
        <v>0.21070508784693459</v>
      </c>
      <c r="H109" s="31">
        <v>27086051</v>
      </c>
      <c r="I109" s="36">
        <f t="shared" si="25"/>
        <v>0.36004239097047391</v>
      </c>
      <c r="J109" s="31">
        <v>13893463</v>
      </c>
      <c r="K109" s="36">
        <f t="shared" si="26"/>
        <v>0.19306728261595796</v>
      </c>
      <c r="L109" s="31">
        <v>0</v>
      </c>
      <c r="M109" s="36">
        <f t="shared" si="27"/>
        <v>0</v>
      </c>
      <c r="N109" s="31">
        <f t="shared" si="28"/>
        <v>56830894</v>
      </c>
      <c r="O109" s="36">
        <f t="shared" si="29"/>
        <v>0.78973732274059749</v>
      </c>
      <c r="P109" s="31">
        <v>14904910</v>
      </c>
      <c r="Q109" s="31">
        <v>65009963</v>
      </c>
      <c r="R109" s="31">
        <v>70289309</v>
      </c>
      <c r="S109" s="31">
        <v>56090617</v>
      </c>
      <c r="T109" s="36">
        <f t="shared" si="30"/>
        <v>0.79799642076435839</v>
      </c>
      <c r="U109" s="36">
        <f t="shared" si="31"/>
        <v>-6.7859987078083717E-2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588678951</v>
      </c>
      <c r="E110" s="31">
        <v>592000783</v>
      </c>
      <c r="F110" s="31">
        <v>214775354</v>
      </c>
      <c r="G110" s="36">
        <f t="shared" si="24"/>
        <v>0.3648429311684358</v>
      </c>
      <c r="H110" s="31">
        <v>158446667</v>
      </c>
      <c r="I110" s="36">
        <f t="shared" si="25"/>
        <v>0.26915633169972131</v>
      </c>
      <c r="J110" s="31">
        <v>156627674</v>
      </c>
      <c r="K110" s="36">
        <f t="shared" si="26"/>
        <v>0.26457342371454262</v>
      </c>
      <c r="L110" s="31">
        <v>0</v>
      </c>
      <c r="M110" s="36">
        <f t="shared" si="27"/>
        <v>0</v>
      </c>
      <c r="N110" s="31">
        <f t="shared" si="28"/>
        <v>529849695</v>
      </c>
      <c r="O110" s="36">
        <f t="shared" si="29"/>
        <v>0.89501519291064857</v>
      </c>
      <c r="P110" s="31">
        <v>147664263</v>
      </c>
      <c r="Q110" s="31">
        <v>555706386</v>
      </c>
      <c r="R110" s="31">
        <v>569812458</v>
      </c>
      <c r="S110" s="31">
        <v>499854989</v>
      </c>
      <c r="T110" s="36">
        <f t="shared" si="30"/>
        <v>0.8772272034108457</v>
      </c>
      <c r="U110" s="36">
        <f t="shared" si="31"/>
        <v>6.0701288300202938E-2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674573986</v>
      </c>
      <c r="E111" s="31">
        <v>690073986</v>
      </c>
      <c r="F111" s="31">
        <v>327754546</v>
      </c>
      <c r="G111" s="36">
        <f t="shared" si="24"/>
        <v>0.48586893773279899</v>
      </c>
      <c r="H111" s="31">
        <v>271111237</v>
      </c>
      <c r="I111" s="36">
        <f t="shared" si="25"/>
        <v>0.40189992888341236</v>
      </c>
      <c r="J111" s="31">
        <v>222207215</v>
      </c>
      <c r="K111" s="36">
        <f t="shared" si="26"/>
        <v>0.32200491470200127</v>
      </c>
      <c r="L111" s="31">
        <v>0</v>
      </c>
      <c r="M111" s="36">
        <f t="shared" si="27"/>
        <v>0</v>
      </c>
      <c r="N111" s="31">
        <f t="shared" si="28"/>
        <v>821072998</v>
      </c>
      <c r="O111" s="36">
        <f t="shared" si="29"/>
        <v>1.1898332854993319</v>
      </c>
      <c r="P111" s="31">
        <v>199665116</v>
      </c>
      <c r="Q111" s="31">
        <v>685105182</v>
      </c>
      <c r="R111" s="31">
        <v>728475807</v>
      </c>
      <c r="S111" s="31">
        <v>757005649</v>
      </c>
      <c r="T111" s="36">
        <f t="shared" si="30"/>
        <v>1.0391637467241241</v>
      </c>
      <c r="U111" s="36">
        <f t="shared" si="31"/>
        <v>0.11289953624147353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1652932259</v>
      </c>
      <c r="E112" s="32">
        <f>SUM(E107:E111)</f>
        <v>1669335792</v>
      </c>
      <c r="F112" s="32">
        <f>SUM(F107:F111)</f>
        <v>677921352</v>
      </c>
      <c r="G112" s="37">
        <f t="shared" si="24"/>
        <v>0.41013256793120645</v>
      </c>
      <c r="H112" s="32">
        <f>SUM(H107:H111)</f>
        <v>548255430</v>
      </c>
      <c r="I112" s="37">
        <f t="shared" si="25"/>
        <v>0.33168656913483352</v>
      </c>
      <c r="J112" s="32">
        <f>SUM(J107:J111)</f>
        <v>468870837</v>
      </c>
      <c r="K112" s="37">
        <f t="shared" si="26"/>
        <v>0.28087269155012523</v>
      </c>
      <c r="L112" s="32">
        <f>SUM(L107:L111)</f>
        <v>0</v>
      </c>
      <c r="M112" s="37">
        <f t="shared" si="27"/>
        <v>0</v>
      </c>
      <c r="N112" s="32">
        <f t="shared" si="28"/>
        <v>1695047619</v>
      </c>
      <c r="O112" s="37">
        <f t="shared" si="29"/>
        <v>1.0154024295909903</v>
      </c>
      <c r="P112" s="32">
        <f>SUM(P107:P111)</f>
        <v>443068898</v>
      </c>
      <c r="Q112" s="32">
        <f>SUM(Q107:Q111)</f>
        <v>1628502215</v>
      </c>
      <c r="R112" s="32">
        <f>SUM(R107:R111)</f>
        <v>1688388449</v>
      </c>
      <c r="S112" s="32">
        <f>SUM(S107:S111)</f>
        <v>1522592786</v>
      </c>
      <c r="T112" s="37">
        <f t="shared" si="30"/>
        <v>0.90180241809981732</v>
      </c>
      <c r="U112" s="37">
        <f t="shared" si="31"/>
        <v>5.8234597635873797E-2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226177087</v>
      </c>
      <c r="E113" s="31">
        <v>220975430</v>
      </c>
      <c r="F113" s="31">
        <v>78068553</v>
      </c>
      <c r="G113" s="36">
        <f t="shared" si="24"/>
        <v>0.3451656135265373</v>
      </c>
      <c r="H113" s="31">
        <v>63885359</v>
      </c>
      <c r="I113" s="36">
        <f t="shared" si="25"/>
        <v>0.28245725439022917</v>
      </c>
      <c r="J113" s="31">
        <v>20983349</v>
      </c>
      <c r="K113" s="36">
        <f t="shared" si="26"/>
        <v>9.4957837620227734E-2</v>
      </c>
      <c r="L113" s="31">
        <v>0</v>
      </c>
      <c r="M113" s="36">
        <f t="shared" si="27"/>
        <v>0</v>
      </c>
      <c r="N113" s="31">
        <f t="shared" si="28"/>
        <v>162937261</v>
      </c>
      <c r="O113" s="36">
        <f t="shared" si="29"/>
        <v>0.73735465069578099</v>
      </c>
      <c r="P113" s="31">
        <v>60084487</v>
      </c>
      <c r="Q113" s="31">
        <v>214378550</v>
      </c>
      <c r="R113" s="31">
        <v>231386349</v>
      </c>
      <c r="S113" s="31">
        <v>200524210</v>
      </c>
      <c r="T113" s="36">
        <f t="shared" si="30"/>
        <v>0.86662074433786063</v>
      </c>
      <c r="U113" s="36">
        <f t="shared" si="31"/>
        <v>-0.65076927427207631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299538148</v>
      </c>
      <c r="E114" s="31">
        <v>299063937</v>
      </c>
      <c r="F114" s="31">
        <v>74133437</v>
      </c>
      <c r="G114" s="36">
        <f t="shared" si="24"/>
        <v>0.24749247297876731</v>
      </c>
      <c r="H114" s="31">
        <v>74334896</v>
      </c>
      <c r="I114" s="36">
        <f t="shared" si="25"/>
        <v>0.24816503839771353</v>
      </c>
      <c r="J114" s="31">
        <v>74328358</v>
      </c>
      <c r="K114" s="36">
        <f t="shared" si="26"/>
        <v>0.24853667996753484</v>
      </c>
      <c r="L114" s="31">
        <v>0</v>
      </c>
      <c r="M114" s="36">
        <f t="shared" si="27"/>
        <v>0</v>
      </c>
      <c r="N114" s="31">
        <f t="shared" si="28"/>
        <v>222796691</v>
      </c>
      <c r="O114" s="36">
        <f t="shared" si="29"/>
        <v>0.74498013112159356</v>
      </c>
      <c r="P114" s="31">
        <v>73755665</v>
      </c>
      <c r="Q114" s="31">
        <v>282595665</v>
      </c>
      <c r="R114" s="31">
        <v>283370682</v>
      </c>
      <c r="S114" s="31">
        <v>215435536</v>
      </c>
      <c r="T114" s="36">
        <f t="shared" si="30"/>
        <v>0.76026049864960976</v>
      </c>
      <c r="U114" s="36">
        <f t="shared" si="31"/>
        <v>7.7647323768281762E-3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105154201</v>
      </c>
      <c r="E115" s="31">
        <v>41649736</v>
      </c>
      <c r="F115" s="31">
        <v>2748439</v>
      </c>
      <c r="G115" s="36">
        <f t="shared" si="24"/>
        <v>2.6137224893183299E-2</v>
      </c>
      <c r="H115" s="31">
        <v>20422138</v>
      </c>
      <c r="I115" s="36">
        <f t="shared" si="25"/>
        <v>0.19421133731024212</v>
      </c>
      <c r="J115" s="31">
        <v>7203935</v>
      </c>
      <c r="K115" s="36">
        <f t="shared" si="26"/>
        <v>0.17296472179319455</v>
      </c>
      <c r="L115" s="31">
        <v>0</v>
      </c>
      <c r="M115" s="36">
        <f t="shared" si="27"/>
        <v>0</v>
      </c>
      <c r="N115" s="31">
        <f t="shared" si="28"/>
        <v>30374512</v>
      </c>
      <c r="O115" s="36">
        <f t="shared" si="29"/>
        <v>0.72928462259640736</v>
      </c>
      <c r="P115" s="31">
        <v>9234130</v>
      </c>
      <c r="Q115" s="31">
        <v>65602740</v>
      </c>
      <c r="R115" s="31">
        <v>100068860</v>
      </c>
      <c r="S115" s="31">
        <v>44320117</v>
      </c>
      <c r="T115" s="36">
        <f t="shared" si="30"/>
        <v>0.44289619168240751</v>
      </c>
      <c r="U115" s="36">
        <f t="shared" si="31"/>
        <v>-0.21985774512596201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30918655</v>
      </c>
      <c r="E116" s="31">
        <v>27943655</v>
      </c>
      <c r="F116" s="31">
        <v>12070052</v>
      </c>
      <c r="G116" s="36">
        <f t="shared" si="24"/>
        <v>0.39038088817252886</v>
      </c>
      <c r="H116" s="31">
        <v>3897063</v>
      </c>
      <c r="I116" s="36">
        <f t="shared" si="25"/>
        <v>0.12604244912982146</v>
      </c>
      <c r="J116" s="31">
        <v>2770764</v>
      </c>
      <c r="K116" s="36">
        <f t="shared" si="26"/>
        <v>9.9155389658224735E-2</v>
      </c>
      <c r="L116" s="31">
        <v>0</v>
      </c>
      <c r="M116" s="36">
        <f t="shared" si="27"/>
        <v>0</v>
      </c>
      <c r="N116" s="31">
        <f t="shared" si="28"/>
        <v>18737879</v>
      </c>
      <c r="O116" s="36">
        <f t="shared" si="29"/>
        <v>0.67055934522523986</v>
      </c>
      <c r="P116" s="31">
        <v>856037</v>
      </c>
      <c r="Q116" s="31">
        <v>24450924</v>
      </c>
      <c r="R116" s="31">
        <v>25210081</v>
      </c>
      <c r="S116" s="31">
        <v>20258067</v>
      </c>
      <c r="T116" s="36">
        <f t="shared" si="30"/>
        <v>0.80357008769626725</v>
      </c>
      <c r="U116" s="36">
        <f t="shared" si="31"/>
        <v>2.2367339262204786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2688150807</v>
      </c>
      <c r="E117" s="31">
        <v>2686520097</v>
      </c>
      <c r="F117" s="31">
        <v>698995834</v>
      </c>
      <c r="G117" s="36">
        <f t="shared" si="24"/>
        <v>0.26002850442013908</v>
      </c>
      <c r="H117" s="31">
        <v>644305489</v>
      </c>
      <c r="I117" s="36">
        <f t="shared" si="25"/>
        <v>0.23968353535903389</v>
      </c>
      <c r="J117" s="31">
        <v>589682907</v>
      </c>
      <c r="K117" s="36">
        <f t="shared" si="26"/>
        <v>0.21949692751544675</v>
      </c>
      <c r="L117" s="31">
        <v>0</v>
      </c>
      <c r="M117" s="36">
        <f t="shared" si="27"/>
        <v>0</v>
      </c>
      <c r="N117" s="31">
        <f t="shared" si="28"/>
        <v>1932984230</v>
      </c>
      <c r="O117" s="36">
        <f t="shared" si="29"/>
        <v>0.7195122910707189</v>
      </c>
      <c r="P117" s="31">
        <v>525310406</v>
      </c>
      <c r="Q117" s="31">
        <v>2240514935</v>
      </c>
      <c r="R117" s="31">
        <v>2491837099</v>
      </c>
      <c r="S117" s="31">
        <v>1679461195</v>
      </c>
      <c r="T117" s="36">
        <f t="shared" si="30"/>
        <v>0.67398514761417794</v>
      </c>
      <c r="U117" s="36">
        <f t="shared" si="31"/>
        <v>0.12254183481756509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128161262</v>
      </c>
      <c r="E118" s="31">
        <v>130008895</v>
      </c>
      <c r="F118" s="31">
        <v>47462628</v>
      </c>
      <c r="G118" s="36">
        <f t="shared" si="24"/>
        <v>0.37033521096257621</v>
      </c>
      <c r="H118" s="31">
        <v>39633965</v>
      </c>
      <c r="I118" s="36">
        <f t="shared" si="25"/>
        <v>0.3092507391195945</v>
      </c>
      <c r="J118" s="31">
        <v>30570241</v>
      </c>
      <c r="K118" s="36">
        <f t="shared" si="26"/>
        <v>0.23513961102430722</v>
      </c>
      <c r="L118" s="31">
        <v>0</v>
      </c>
      <c r="M118" s="36">
        <f t="shared" si="27"/>
        <v>0</v>
      </c>
      <c r="N118" s="31">
        <f t="shared" si="28"/>
        <v>117666834</v>
      </c>
      <c r="O118" s="36">
        <f t="shared" si="29"/>
        <v>0.90506756480008543</v>
      </c>
      <c r="P118" s="31">
        <v>28180516</v>
      </c>
      <c r="Q118" s="31">
        <v>115880244</v>
      </c>
      <c r="R118" s="31">
        <v>116541916</v>
      </c>
      <c r="S118" s="31">
        <v>108633501</v>
      </c>
      <c r="T118" s="36">
        <f t="shared" si="30"/>
        <v>0.93214102469363902</v>
      </c>
      <c r="U118" s="36">
        <f t="shared" si="31"/>
        <v>8.480061188375676E-2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137713188</v>
      </c>
      <c r="E119" s="31">
        <v>138083223</v>
      </c>
      <c r="F119" s="31">
        <v>63824901</v>
      </c>
      <c r="G119" s="36">
        <f t="shared" si="24"/>
        <v>0.46346251892738116</v>
      </c>
      <c r="H119" s="31">
        <v>38560315</v>
      </c>
      <c r="I119" s="36">
        <f t="shared" si="25"/>
        <v>0.28000451924764097</v>
      </c>
      <c r="J119" s="31">
        <v>31485820</v>
      </c>
      <c r="K119" s="36">
        <f t="shared" si="26"/>
        <v>0.22802060464651813</v>
      </c>
      <c r="L119" s="31">
        <v>0</v>
      </c>
      <c r="M119" s="36">
        <f t="shared" si="27"/>
        <v>0</v>
      </c>
      <c r="N119" s="31">
        <f t="shared" si="28"/>
        <v>133871036</v>
      </c>
      <c r="O119" s="36">
        <f t="shared" si="29"/>
        <v>0.9694953021193603</v>
      </c>
      <c r="P119" s="31">
        <v>30422451</v>
      </c>
      <c r="Q119" s="31">
        <v>132497520</v>
      </c>
      <c r="R119" s="31">
        <v>132387980</v>
      </c>
      <c r="S119" s="31">
        <v>127439856</v>
      </c>
      <c r="T119" s="36">
        <f t="shared" si="30"/>
        <v>0.96262406904312614</v>
      </c>
      <c r="U119" s="36">
        <f t="shared" si="31"/>
        <v>3.495342962340553E-2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776620739</v>
      </c>
      <c r="E120" s="31">
        <v>816447873</v>
      </c>
      <c r="F120" s="31">
        <v>327525521</v>
      </c>
      <c r="G120" s="36">
        <f t="shared" si="24"/>
        <v>0.42173161821783389</v>
      </c>
      <c r="H120" s="31">
        <v>262042948</v>
      </c>
      <c r="I120" s="36">
        <f t="shared" si="25"/>
        <v>0.33741430641861858</v>
      </c>
      <c r="J120" s="31">
        <v>198903262</v>
      </c>
      <c r="K120" s="36">
        <f t="shared" si="26"/>
        <v>0.24362028315309237</v>
      </c>
      <c r="L120" s="31">
        <v>0</v>
      </c>
      <c r="M120" s="36">
        <f t="shared" si="27"/>
        <v>0</v>
      </c>
      <c r="N120" s="31">
        <f t="shared" si="28"/>
        <v>788471731</v>
      </c>
      <c r="O120" s="36">
        <f t="shared" si="29"/>
        <v>0.96573431945238219</v>
      </c>
      <c r="P120" s="31">
        <v>192268208</v>
      </c>
      <c r="Q120" s="31">
        <v>726720000</v>
      </c>
      <c r="R120" s="31">
        <v>752720000</v>
      </c>
      <c r="S120" s="31">
        <v>756926675</v>
      </c>
      <c r="T120" s="36">
        <f t="shared" si="30"/>
        <v>1.0055886318949943</v>
      </c>
      <c r="U120" s="36">
        <f t="shared" si="31"/>
        <v>3.450936620785483E-2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4392434087</v>
      </c>
      <c r="E121" s="32">
        <f>SUM(E113:E120)</f>
        <v>4360692846</v>
      </c>
      <c r="F121" s="32">
        <f>SUM(F113:F120)</f>
        <v>1304829365</v>
      </c>
      <c r="G121" s="37">
        <f t="shared" si="24"/>
        <v>0.29706293575624004</v>
      </c>
      <c r="H121" s="32">
        <f>SUM(H113:H120)</f>
        <v>1147082173</v>
      </c>
      <c r="I121" s="37">
        <f t="shared" si="25"/>
        <v>0.26114954721687095</v>
      </c>
      <c r="J121" s="32">
        <f>SUM(J113:J120)</f>
        <v>955928636</v>
      </c>
      <c r="K121" s="37">
        <f t="shared" si="26"/>
        <v>0.21921485180430889</v>
      </c>
      <c r="L121" s="32">
        <f>SUM(L113:L120)</f>
        <v>0</v>
      </c>
      <c r="M121" s="37">
        <f t="shared" si="27"/>
        <v>0</v>
      </c>
      <c r="N121" s="32">
        <f t="shared" si="28"/>
        <v>3407840174</v>
      </c>
      <c r="O121" s="37">
        <f t="shared" si="29"/>
        <v>0.78149053243361599</v>
      </c>
      <c r="P121" s="32">
        <f>SUM(P113:P120)</f>
        <v>920111900</v>
      </c>
      <c r="Q121" s="32">
        <f>SUM(Q113:Q120)</f>
        <v>3802640578</v>
      </c>
      <c r="R121" s="32">
        <f>SUM(R113:R120)</f>
        <v>4133522967</v>
      </c>
      <c r="S121" s="32">
        <f>SUM(S113:S120)</f>
        <v>3152999157</v>
      </c>
      <c r="T121" s="37">
        <f t="shared" si="30"/>
        <v>0.76278738068518881</v>
      </c>
      <c r="U121" s="37">
        <f t="shared" si="31"/>
        <v>3.8926500135472608E-2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45191261</v>
      </c>
      <c r="E122" s="31">
        <v>45191261</v>
      </c>
      <c r="F122" s="31">
        <v>12140074</v>
      </c>
      <c r="G122" s="36">
        <f t="shared" si="24"/>
        <v>0.2686376465573731</v>
      </c>
      <c r="H122" s="31">
        <v>11916708</v>
      </c>
      <c r="I122" s="36">
        <f t="shared" si="25"/>
        <v>0.26369496527215736</v>
      </c>
      <c r="J122" s="31">
        <v>11188346</v>
      </c>
      <c r="K122" s="36">
        <f t="shared" si="26"/>
        <v>0.24757764559833814</v>
      </c>
      <c r="L122" s="31">
        <v>0</v>
      </c>
      <c r="M122" s="36">
        <f t="shared" si="27"/>
        <v>0</v>
      </c>
      <c r="N122" s="31">
        <f t="shared" si="28"/>
        <v>35245128</v>
      </c>
      <c r="O122" s="36">
        <f t="shared" si="29"/>
        <v>0.77991025742786868</v>
      </c>
      <c r="P122" s="31">
        <v>11767313</v>
      </c>
      <c r="Q122" s="31">
        <v>40827257</v>
      </c>
      <c r="R122" s="31">
        <v>43209404</v>
      </c>
      <c r="S122" s="31">
        <v>33135180</v>
      </c>
      <c r="T122" s="36">
        <f t="shared" si="30"/>
        <v>0.76685112342674289</v>
      </c>
      <c r="U122" s="36">
        <f t="shared" si="31"/>
        <v>-4.9201291747742237E-2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413746427</v>
      </c>
      <c r="E123" s="31">
        <v>411767341</v>
      </c>
      <c r="F123" s="31">
        <v>233935917</v>
      </c>
      <c r="G123" s="36">
        <f t="shared" si="24"/>
        <v>0.56540891167623308</v>
      </c>
      <c r="H123" s="31">
        <v>163270900</v>
      </c>
      <c r="I123" s="36">
        <f t="shared" si="25"/>
        <v>0.39461585489413786</v>
      </c>
      <c r="J123" s="31">
        <v>147657470</v>
      </c>
      <c r="K123" s="36">
        <f t="shared" si="26"/>
        <v>0.35859441800655095</v>
      </c>
      <c r="L123" s="31">
        <v>0</v>
      </c>
      <c r="M123" s="36">
        <f t="shared" si="27"/>
        <v>0</v>
      </c>
      <c r="N123" s="31">
        <f t="shared" si="28"/>
        <v>544864287</v>
      </c>
      <c r="O123" s="36">
        <f t="shared" si="29"/>
        <v>1.3232333717306637</v>
      </c>
      <c r="P123" s="31">
        <v>193558112</v>
      </c>
      <c r="Q123" s="31">
        <v>383343632</v>
      </c>
      <c r="R123" s="31">
        <v>381505868</v>
      </c>
      <c r="S123" s="31">
        <v>508775644</v>
      </c>
      <c r="T123" s="36">
        <f t="shared" si="30"/>
        <v>1.3335984756071957</v>
      </c>
      <c r="U123" s="36">
        <f t="shared" si="31"/>
        <v>-0.23714140175122189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328685192</v>
      </c>
      <c r="E124" s="31">
        <v>329665105</v>
      </c>
      <c r="F124" s="31">
        <v>109618046</v>
      </c>
      <c r="G124" s="36">
        <f t="shared" si="24"/>
        <v>0.33350466850359356</v>
      </c>
      <c r="H124" s="31">
        <v>66048483</v>
      </c>
      <c r="I124" s="36">
        <f t="shared" si="25"/>
        <v>0.200947546794259</v>
      </c>
      <c r="J124" s="31">
        <v>101210412</v>
      </c>
      <c r="K124" s="36">
        <f t="shared" si="26"/>
        <v>0.30700978194219253</v>
      </c>
      <c r="L124" s="31">
        <v>0</v>
      </c>
      <c r="M124" s="36">
        <f t="shared" si="27"/>
        <v>0</v>
      </c>
      <c r="N124" s="31">
        <f t="shared" si="28"/>
        <v>276876941</v>
      </c>
      <c r="O124" s="36">
        <f t="shared" si="29"/>
        <v>0.83987336481973118</v>
      </c>
      <c r="P124" s="31">
        <v>68906416</v>
      </c>
      <c r="Q124" s="31">
        <v>292870208</v>
      </c>
      <c r="R124" s="31">
        <v>307538195</v>
      </c>
      <c r="S124" s="31">
        <v>258539521</v>
      </c>
      <c r="T124" s="36">
        <f t="shared" si="30"/>
        <v>0.84067450873866256</v>
      </c>
      <c r="U124" s="36">
        <f t="shared" si="31"/>
        <v>0.46880969690834018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691475520</v>
      </c>
      <c r="E125" s="31">
        <v>626150010</v>
      </c>
      <c r="F125" s="31">
        <v>2416467</v>
      </c>
      <c r="G125" s="36">
        <f t="shared" si="24"/>
        <v>3.4946529994293943E-3</v>
      </c>
      <c r="H125" s="31">
        <v>423510002</v>
      </c>
      <c r="I125" s="36">
        <f t="shared" si="25"/>
        <v>0.61247287828786767</v>
      </c>
      <c r="J125" s="31">
        <v>201188437</v>
      </c>
      <c r="K125" s="36">
        <f t="shared" si="26"/>
        <v>0.32131028313806143</v>
      </c>
      <c r="L125" s="31">
        <v>0</v>
      </c>
      <c r="M125" s="36">
        <f t="shared" si="27"/>
        <v>0</v>
      </c>
      <c r="N125" s="31">
        <f t="shared" si="28"/>
        <v>627114906</v>
      </c>
      <c r="O125" s="36">
        <f t="shared" si="29"/>
        <v>1.0015409981387686</v>
      </c>
      <c r="P125" s="31">
        <v>152497979</v>
      </c>
      <c r="Q125" s="31">
        <v>595634912</v>
      </c>
      <c r="R125" s="31">
        <v>593455210</v>
      </c>
      <c r="S125" s="31">
        <v>588706287</v>
      </c>
      <c r="T125" s="36">
        <f t="shared" si="30"/>
        <v>0.99199784091540788</v>
      </c>
      <c r="U125" s="36">
        <f t="shared" si="31"/>
        <v>0.31928592312688941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1479098400</v>
      </c>
      <c r="E126" s="32">
        <f>SUM(E122:E125)</f>
        <v>1412773717</v>
      </c>
      <c r="F126" s="32">
        <f>SUM(F122:F125)</f>
        <v>358110504</v>
      </c>
      <c r="G126" s="37">
        <f t="shared" si="24"/>
        <v>0.24211405001857889</v>
      </c>
      <c r="H126" s="32">
        <f>SUM(H122:H125)</f>
        <v>664746093</v>
      </c>
      <c r="I126" s="37">
        <f t="shared" si="25"/>
        <v>0.44942655133694959</v>
      </c>
      <c r="J126" s="32">
        <f>SUM(J122:J125)</f>
        <v>461244665</v>
      </c>
      <c r="K126" s="37">
        <f t="shared" si="26"/>
        <v>0.32648162932946184</v>
      </c>
      <c r="L126" s="32">
        <f>SUM(L122:L125)</f>
        <v>0</v>
      </c>
      <c r="M126" s="37">
        <f t="shared" si="27"/>
        <v>0</v>
      </c>
      <c r="N126" s="32">
        <f t="shared" si="28"/>
        <v>1484101262</v>
      </c>
      <c r="O126" s="37">
        <f t="shared" si="29"/>
        <v>1.0504875934070057</v>
      </c>
      <c r="P126" s="32">
        <f>SUM(P122:P125)</f>
        <v>426729820</v>
      </c>
      <c r="Q126" s="32">
        <f>SUM(Q122:Q125)</f>
        <v>1312676009</v>
      </c>
      <c r="R126" s="32">
        <f>SUM(R122:R125)</f>
        <v>1325708677</v>
      </c>
      <c r="S126" s="32">
        <f>SUM(S122:S125)</f>
        <v>1389156632</v>
      </c>
      <c r="T126" s="37">
        <f t="shared" si="30"/>
        <v>1.0478596512950182</v>
      </c>
      <c r="U126" s="37">
        <f t="shared" si="31"/>
        <v>8.0882196139937079E-2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130913304</v>
      </c>
      <c r="E127" s="31">
        <v>139507676</v>
      </c>
      <c r="F127" s="31">
        <v>51381389</v>
      </c>
      <c r="G127" s="36">
        <f t="shared" si="24"/>
        <v>0.39248409008147866</v>
      </c>
      <c r="H127" s="31">
        <v>31898350</v>
      </c>
      <c r="I127" s="36">
        <f t="shared" si="25"/>
        <v>0.24366010959436177</v>
      </c>
      <c r="J127" s="31">
        <v>30505815</v>
      </c>
      <c r="K127" s="36">
        <f t="shared" si="26"/>
        <v>0.21866764521258314</v>
      </c>
      <c r="L127" s="31">
        <v>0</v>
      </c>
      <c r="M127" s="36">
        <f t="shared" si="27"/>
        <v>0</v>
      </c>
      <c r="N127" s="31">
        <f t="shared" si="28"/>
        <v>113785554</v>
      </c>
      <c r="O127" s="36">
        <f t="shared" si="29"/>
        <v>0.81562217408022764</v>
      </c>
      <c r="P127" s="31">
        <v>27894873</v>
      </c>
      <c r="Q127" s="31">
        <v>136037335</v>
      </c>
      <c r="R127" s="31">
        <v>129537335</v>
      </c>
      <c r="S127" s="31">
        <v>102782191</v>
      </c>
      <c r="T127" s="36">
        <f t="shared" si="30"/>
        <v>0.79345611826891449</v>
      </c>
      <c r="U127" s="36">
        <f t="shared" si="31"/>
        <v>9.3599350676377036E-2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251868773</v>
      </c>
      <c r="E128" s="31">
        <v>255047947</v>
      </c>
      <c r="F128" s="31">
        <v>102658076</v>
      </c>
      <c r="G128" s="36">
        <f t="shared" si="24"/>
        <v>0.40758556440817695</v>
      </c>
      <c r="H128" s="31">
        <v>82245260</v>
      </c>
      <c r="I128" s="36">
        <f t="shared" si="25"/>
        <v>0.32654012254230502</v>
      </c>
      <c r="J128" s="31">
        <v>67532195</v>
      </c>
      <c r="K128" s="36">
        <f t="shared" si="26"/>
        <v>0.26478235090439683</v>
      </c>
      <c r="L128" s="31">
        <v>0</v>
      </c>
      <c r="M128" s="36">
        <f t="shared" si="27"/>
        <v>0</v>
      </c>
      <c r="N128" s="31">
        <f t="shared" si="28"/>
        <v>252435531</v>
      </c>
      <c r="O128" s="36">
        <f t="shared" si="29"/>
        <v>0.98975715730815117</v>
      </c>
      <c r="P128" s="31">
        <v>61044606</v>
      </c>
      <c r="Q128" s="31">
        <v>237714752</v>
      </c>
      <c r="R128" s="31">
        <v>243494404</v>
      </c>
      <c r="S128" s="31">
        <v>221921070</v>
      </c>
      <c r="T128" s="36">
        <f t="shared" si="30"/>
        <v>0.91140110965342758</v>
      </c>
      <c r="U128" s="36">
        <f t="shared" si="31"/>
        <v>0.10627620399417426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279942168</v>
      </c>
      <c r="E129" s="31">
        <v>311416220</v>
      </c>
      <c r="F129" s="31">
        <v>105431723</v>
      </c>
      <c r="G129" s="36">
        <f t="shared" si="24"/>
        <v>0.37661965595694036</v>
      </c>
      <c r="H129" s="31">
        <v>74864401</v>
      </c>
      <c r="I129" s="36">
        <f t="shared" si="25"/>
        <v>0.26742809607732981</v>
      </c>
      <c r="J129" s="31">
        <v>71009507</v>
      </c>
      <c r="K129" s="36">
        <f t="shared" si="26"/>
        <v>0.22802122188754331</v>
      </c>
      <c r="L129" s="31">
        <v>0</v>
      </c>
      <c r="M129" s="36">
        <f t="shared" si="27"/>
        <v>0</v>
      </c>
      <c r="N129" s="31">
        <f t="shared" si="28"/>
        <v>251305631</v>
      </c>
      <c r="O129" s="36">
        <f t="shared" si="29"/>
        <v>0.80697669183705334</v>
      </c>
      <c r="P129" s="31">
        <v>13785597</v>
      </c>
      <c r="Q129" s="31">
        <v>257013900</v>
      </c>
      <c r="R129" s="31">
        <v>273462264</v>
      </c>
      <c r="S129" s="31">
        <v>200652452</v>
      </c>
      <c r="T129" s="36">
        <f t="shared" si="30"/>
        <v>0.73374822933521822</v>
      </c>
      <c r="U129" s="36">
        <f t="shared" si="31"/>
        <v>4.1509925177705398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67957394</v>
      </c>
      <c r="E130" s="31">
        <v>72500157</v>
      </c>
      <c r="F130" s="31">
        <v>15039669</v>
      </c>
      <c r="G130" s="36">
        <f t="shared" si="24"/>
        <v>0.22131026684160374</v>
      </c>
      <c r="H130" s="31">
        <v>15049010</v>
      </c>
      <c r="I130" s="36">
        <f t="shared" si="25"/>
        <v>0.22144772061153492</v>
      </c>
      <c r="J130" s="31">
        <v>15753080</v>
      </c>
      <c r="K130" s="36">
        <f t="shared" si="26"/>
        <v>0.21728339153803489</v>
      </c>
      <c r="L130" s="31">
        <v>0</v>
      </c>
      <c r="M130" s="36">
        <f t="shared" si="27"/>
        <v>0</v>
      </c>
      <c r="N130" s="31">
        <f t="shared" si="28"/>
        <v>45841759</v>
      </c>
      <c r="O130" s="36">
        <f t="shared" si="29"/>
        <v>0.63229875488407561</v>
      </c>
      <c r="P130" s="31">
        <v>14353279</v>
      </c>
      <c r="Q130" s="31">
        <v>56838401</v>
      </c>
      <c r="R130" s="31">
        <v>59222299</v>
      </c>
      <c r="S130" s="31">
        <v>43643090</v>
      </c>
      <c r="T130" s="36">
        <f t="shared" si="30"/>
        <v>0.7369367744403168</v>
      </c>
      <c r="U130" s="36">
        <f t="shared" si="31"/>
        <v>9.7524823421881512E-2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534657527</v>
      </c>
      <c r="E131" s="31">
        <v>534657527</v>
      </c>
      <c r="F131" s="31">
        <v>219291112</v>
      </c>
      <c r="G131" s="36">
        <f t="shared" si="24"/>
        <v>0.41015248252551023</v>
      </c>
      <c r="H131" s="31">
        <v>174827395</v>
      </c>
      <c r="I131" s="36">
        <f t="shared" si="25"/>
        <v>0.32698949546444894</v>
      </c>
      <c r="J131" s="31">
        <v>132835670</v>
      </c>
      <c r="K131" s="36">
        <f t="shared" si="26"/>
        <v>0.2484500138721511</v>
      </c>
      <c r="L131" s="31">
        <v>0</v>
      </c>
      <c r="M131" s="36">
        <f t="shared" si="27"/>
        <v>0</v>
      </c>
      <c r="N131" s="31">
        <f t="shared" si="28"/>
        <v>526954177</v>
      </c>
      <c r="O131" s="36">
        <f t="shared" si="29"/>
        <v>0.98559199186211022</v>
      </c>
      <c r="P131" s="31">
        <v>3796491</v>
      </c>
      <c r="Q131" s="31">
        <v>437615222</v>
      </c>
      <c r="R131" s="31">
        <v>502371114</v>
      </c>
      <c r="S131" s="31">
        <v>376402367</v>
      </c>
      <c r="T131" s="36">
        <f t="shared" si="30"/>
        <v>0.74925161202640322</v>
      </c>
      <c r="U131" s="36">
        <f t="shared" si="31"/>
        <v>33.989064902300569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1265339166</v>
      </c>
      <c r="E132" s="32">
        <f>SUM(E127:E131)</f>
        <v>1313129527</v>
      </c>
      <c r="F132" s="32">
        <f>SUM(F127:F131)</f>
        <v>493801969</v>
      </c>
      <c r="G132" s="37">
        <f t="shared" si="24"/>
        <v>0.39025265499447914</v>
      </c>
      <c r="H132" s="32">
        <f>SUM(H127:H131)</f>
        <v>378884416</v>
      </c>
      <c r="I132" s="37">
        <f t="shared" si="25"/>
        <v>0.29943308970489896</v>
      </c>
      <c r="J132" s="32">
        <f>SUM(J127:J131)</f>
        <v>317636267</v>
      </c>
      <c r="K132" s="37">
        <f t="shared" si="26"/>
        <v>0.24189256312412508</v>
      </c>
      <c r="L132" s="32">
        <f>SUM(L127:L131)</f>
        <v>0</v>
      </c>
      <c r="M132" s="37">
        <f t="shared" si="27"/>
        <v>0</v>
      </c>
      <c r="N132" s="32">
        <f t="shared" si="28"/>
        <v>1190322652</v>
      </c>
      <c r="O132" s="37">
        <f t="shared" si="29"/>
        <v>0.9064777141364212</v>
      </c>
      <c r="P132" s="32">
        <f>SUM(P127:P131)</f>
        <v>120874846</v>
      </c>
      <c r="Q132" s="32">
        <f>SUM(Q127:Q131)</f>
        <v>1125219610</v>
      </c>
      <c r="R132" s="32">
        <f>SUM(R127:R131)</f>
        <v>1208087416</v>
      </c>
      <c r="S132" s="32">
        <f>SUM(S127:S131)</f>
        <v>945401170</v>
      </c>
      <c r="T132" s="37">
        <f t="shared" si="30"/>
        <v>0.78256023320749502</v>
      </c>
      <c r="U132" s="37">
        <f t="shared" si="31"/>
        <v>1.6278111411202958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562830313</v>
      </c>
      <c r="E133" s="31">
        <v>593899855</v>
      </c>
      <c r="F133" s="31">
        <v>179618388</v>
      </c>
      <c r="G133" s="36">
        <f t="shared" si="24"/>
        <v>0.31913417570314839</v>
      </c>
      <c r="H133" s="31">
        <v>160937753</v>
      </c>
      <c r="I133" s="36">
        <f t="shared" si="25"/>
        <v>0.2859436481702079</v>
      </c>
      <c r="J133" s="31">
        <v>147470972</v>
      </c>
      <c r="K133" s="36">
        <f t="shared" si="26"/>
        <v>0.24830949318888115</v>
      </c>
      <c r="L133" s="31">
        <v>0</v>
      </c>
      <c r="M133" s="36">
        <f t="shared" si="27"/>
        <v>0</v>
      </c>
      <c r="N133" s="31">
        <f t="shared" si="28"/>
        <v>488027113</v>
      </c>
      <c r="O133" s="36">
        <f t="shared" si="29"/>
        <v>0.82173300581122388</v>
      </c>
      <c r="P133" s="31">
        <v>131701005</v>
      </c>
      <c r="Q133" s="31">
        <v>550465682</v>
      </c>
      <c r="R133" s="31">
        <v>558772326</v>
      </c>
      <c r="S133" s="31">
        <v>450669760</v>
      </c>
      <c r="T133" s="36">
        <f t="shared" si="30"/>
        <v>0.80653557635207584</v>
      </c>
      <c r="U133" s="36">
        <f t="shared" si="31"/>
        <v>0.11974067320139281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57450021</v>
      </c>
      <c r="E134" s="31">
        <v>61733133</v>
      </c>
      <c r="F134" s="31">
        <v>13992724</v>
      </c>
      <c r="G134" s="36">
        <f t="shared" si="24"/>
        <v>0.24356342706993964</v>
      </c>
      <c r="H134" s="31">
        <v>14481914</v>
      </c>
      <c r="I134" s="36">
        <f t="shared" si="25"/>
        <v>0.25207848052831872</v>
      </c>
      <c r="J134" s="31">
        <v>13960516</v>
      </c>
      <c r="K134" s="36">
        <f t="shared" si="26"/>
        <v>0.22614300168436291</v>
      </c>
      <c r="L134" s="31">
        <v>0</v>
      </c>
      <c r="M134" s="36">
        <f t="shared" si="27"/>
        <v>0</v>
      </c>
      <c r="N134" s="31">
        <f t="shared" si="28"/>
        <v>42435154</v>
      </c>
      <c r="O134" s="36">
        <f t="shared" si="29"/>
        <v>0.6873967339386452</v>
      </c>
      <c r="P134" s="31">
        <v>13599148</v>
      </c>
      <c r="Q134" s="31">
        <v>50122657</v>
      </c>
      <c r="R134" s="31">
        <v>56385236</v>
      </c>
      <c r="S134" s="31">
        <v>37605624</v>
      </c>
      <c r="T134" s="36">
        <f t="shared" si="30"/>
        <v>0.66694097015041309</v>
      </c>
      <c r="U134" s="36">
        <f t="shared" si="31"/>
        <v>2.6572841180932727E-2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194103208</v>
      </c>
      <c r="E135" s="31">
        <v>173780783</v>
      </c>
      <c r="F135" s="31">
        <v>59592754</v>
      </c>
      <c r="G135" s="36">
        <f t="shared" si="24"/>
        <v>0.30701581191795657</v>
      </c>
      <c r="H135" s="31">
        <v>58146179</v>
      </c>
      <c r="I135" s="36">
        <f t="shared" si="25"/>
        <v>0.29956320454013308</v>
      </c>
      <c r="J135" s="31">
        <v>43608365</v>
      </c>
      <c r="K135" s="36">
        <f t="shared" si="26"/>
        <v>0.25093893724716387</v>
      </c>
      <c r="L135" s="31">
        <v>0</v>
      </c>
      <c r="M135" s="36">
        <f t="shared" si="27"/>
        <v>0</v>
      </c>
      <c r="N135" s="31">
        <f t="shared" si="28"/>
        <v>161347298</v>
      </c>
      <c r="O135" s="36">
        <f t="shared" si="29"/>
        <v>0.92845304995547173</v>
      </c>
      <c r="P135" s="31">
        <v>41873066</v>
      </c>
      <c r="Q135" s="31">
        <v>182561786</v>
      </c>
      <c r="R135" s="31">
        <v>194849791</v>
      </c>
      <c r="S135" s="31">
        <v>150496629</v>
      </c>
      <c r="T135" s="36">
        <f t="shared" si="30"/>
        <v>0.77237254516736942</v>
      </c>
      <c r="U135" s="36">
        <f t="shared" si="31"/>
        <v>4.1441890116190594E-2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107264446</v>
      </c>
      <c r="E136" s="31">
        <v>107722425</v>
      </c>
      <c r="F136" s="31">
        <v>40273775</v>
      </c>
      <c r="G136" s="36">
        <f t="shared" si="24"/>
        <v>0.37546248082985484</v>
      </c>
      <c r="H136" s="31">
        <v>32174730</v>
      </c>
      <c r="I136" s="36">
        <f t="shared" si="25"/>
        <v>0.29995707990698056</v>
      </c>
      <c r="J136" s="31">
        <v>28353179</v>
      </c>
      <c r="K136" s="36">
        <f t="shared" si="26"/>
        <v>0.26320591093265866</v>
      </c>
      <c r="L136" s="31">
        <v>0</v>
      </c>
      <c r="M136" s="36">
        <f t="shared" si="27"/>
        <v>0</v>
      </c>
      <c r="N136" s="31">
        <f t="shared" si="28"/>
        <v>100801684</v>
      </c>
      <c r="O136" s="36">
        <f t="shared" si="29"/>
        <v>0.93575394352661478</v>
      </c>
      <c r="P136" s="31">
        <v>25932922</v>
      </c>
      <c r="Q136" s="31">
        <v>93744720</v>
      </c>
      <c r="R136" s="31">
        <v>135231571</v>
      </c>
      <c r="S136" s="31">
        <v>99180974</v>
      </c>
      <c r="T136" s="36">
        <f t="shared" si="30"/>
        <v>0.73341582343963152</v>
      </c>
      <c r="U136" s="36">
        <f t="shared" si="31"/>
        <v>9.3327585684328307E-2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921647988</v>
      </c>
      <c r="E137" s="32">
        <f>SUM(E133:E136)</f>
        <v>937136196</v>
      </c>
      <c r="F137" s="32">
        <f>SUM(F133:F136)</f>
        <v>293477641</v>
      </c>
      <c r="G137" s="37">
        <f t="shared" ref="G137:G170" si="32">IF(($D137     =0),0,($F137     /$D137     ))</f>
        <v>0.31842704028124019</v>
      </c>
      <c r="H137" s="32">
        <f>SUM(H133:H136)</f>
        <v>265740576</v>
      </c>
      <c r="I137" s="37">
        <f t="shared" ref="I137:I170" si="33">IF(($D137     =0),0,($H137     /$D137     ))</f>
        <v>0.28833196563111252</v>
      </c>
      <c r="J137" s="32">
        <f>SUM(J133:J136)</f>
        <v>233393032</v>
      </c>
      <c r="K137" s="37">
        <f t="shared" ref="K137:K170" si="34">IF(($E137     =0),0,($J137     /$E137     ))</f>
        <v>0.24904921290650905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792611249</v>
      </c>
      <c r="O137" s="37">
        <f t="shared" ref="O137:O170" si="37">IF(($E137     =0),0,($N137     /$E137     ))</f>
        <v>0.84578021037189777</v>
      </c>
      <c r="P137" s="32">
        <f>SUM(P133:P136)</f>
        <v>213106141</v>
      </c>
      <c r="Q137" s="32">
        <f>SUM(Q133:Q136)</f>
        <v>876894845</v>
      </c>
      <c r="R137" s="32">
        <f>SUM(R133:R136)</f>
        <v>945238924</v>
      </c>
      <c r="S137" s="32">
        <f>SUM(S133:S136)</f>
        <v>737952987</v>
      </c>
      <c r="T137" s="37">
        <f t="shared" ref="T137:T170" si="38">IF(($R137     =0),0,($S137     /$R137     ))</f>
        <v>0.78070524632775284</v>
      </c>
      <c r="U137" s="37">
        <f t="shared" ref="U137:U170" si="39">IF(($P137     =0),0,(($J137     /$P137     )-1))</f>
        <v>9.5196182075297342E-2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135704062</v>
      </c>
      <c r="E138" s="31">
        <v>135704062</v>
      </c>
      <c r="F138" s="31">
        <v>50584268</v>
      </c>
      <c r="G138" s="36">
        <f t="shared" si="32"/>
        <v>0.37275426582293464</v>
      </c>
      <c r="H138" s="31">
        <v>30184536</v>
      </c>
      <c r="I138" s="36">
        <f t="shared" si="33"/>
        <v>0.22242912669776974</v>
      </c>
      <c r="J138" s="31">
        <v>27155298</v>
      </c>
      <c r="K138" s="36">
        <f t="shared" si="34"/>
        <v>0.20010674404130954</v>
      </c>
      <c r="L138" s="31">
        <v>0</v>
      </c>
      <c r="M138" s="36">
        <f t="shared" si="35"/>
        <v>0</v>
      </c>
      <c r="N138" s="31">
        <f t="shared" si="36"/>
        <v>107924102</v>
      </c>
      <c r="O138" s="36">
        <f t="shared" si="37"/>
        <v>0.79529013656201386</v>
      </c>
      <c r="P138" s="31">
        <v>44514741</v>
      </c>
      <c r="Q138" s="31">
        <v>114384077</v>
      </c>
      <c r="R138" s="31">
        <v>205339249</v>
      </c>
      <c r="S138" s="31">
        <v>148911723</v>
      </c>
      <c r="T138" s="36">
        <f t="shared" si="38"/>
        <v>0.72519853717785832</v>
      </c>
      <c r="U138" s="36">
        <f t="shared" si="39"/>
        <v>-0.38997066162869509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128937372</v>
      </c>
      <c r="E139" s="31">
        <v>129397539</v>
      </c>
      <c r="F139" s="31">
        <v>37240905</v>
      </c>
      <c r="G139" s="36">
        <f t="shared" si="32"/>
        <v>0.28882940936627743</v>
      </c>
      <c r="H139" s="31">
        <v>39732288</v>
      </c>
      <c r="I139" s="36">
        <f t="shared" si="33"/>
        <v>0.30815183669169244</v>
      </c>
      <c r="J139" s="31">
        <v>33464523</v>
      </c>
      <c r="K139" s="36">
        <f t="shared" si="34"/>
        <v>0.2586179247195729</v>
      </c>
      <c r="L139" s="31">
        <v>0</v>
      </c>
      <c r="M139" s="36">
        <f t="shared" si="35"/>
        <v>0</v>
      </c>
      <c r="N139" s="31">
        <f t="shared" si="36"/>
        <v>110437716</v>
      </c>
      <c r="O139" s="36">
        <f t="shared" si="37"/>
        <v>0.85347617005297138</v>
      </c>
      <c r="P139" s="31">
        <v>35706159</v>
      </c>
      <c r="Q139" s="31">
        <v>115085497</v>
      </c>
      <c r="R139" s="31">
        <v>122156261</v>
      </c>
      <c r="S139" s="31">
        <v>109644892</v>
      </c>
      <c r="T139" s="36">
        <f t="shared" si="38"/>
        <v>0.89757897878030168</v>
      </c>
      <c r="U139" s="36">
        <f t="shared" si="39"/>
        <v>-6.2780093484712252E-2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381697000</v>
      </c>
      <c r="E140" s="31">
        <v>418379696</v>
      </c>
      <c r="F140" s="31">
        <v>133079935</v>
      </c>
      <c r="G140" s="36">
        <f t="shared" si="32"/>
        <v>0.34865334283476163</v>
      </c>
      <c r="H140" s="31">
        <v>42069517</v>
      </c>
      <c r="I140" s="36">
        <f t="shared" si="33"/>
        <v>0.11021704912535335</v>
      </c>
      <c r="J140" s="31">
        <v>165773654</v>
      </c>
      <c r="K140" s="36">
        <f t="shared" si="34"/>
        <v>0.39622777009714161</v>
      </c>
      <c r="L140" s="31">
        <v>0</v>
      </c>
      <c r="M140" s="36">
        <f t="shared" si="35"/>
        <v>0</v>
      </c>
      <c r="N140" s="31">
        <f t="shared" si="36"/>
        <v>340923106</v>
      </c>
      <c r="O140" s="36">
        <f t="shared" si="37"/>
        <v>0.81486532271872003</v>
      </c>
      <c r="P140" s="31">
        <v>89645843</v>
      </c>
      <c r="Q140" s="31">
        <v>370588021</v>
      </c>
      <c r="R140" s="31">
        <v>410864021</v>
      </c>
      <c r="S140" s="31">
        <v>328778452</v>
      </c>
      <c r="T140" s="36">
        <f t="shared" si="38"/>
        <v>0.80021232134122544</v>
      </c>
      <c r="U140" s="36">
        <f t="shared" si="39"/>
        <v>0.84920625934657124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249409197</v>
      </c>
      <c r="E141" s="31">
        <v>260021249</v>
      </c>
      <c r="F141" s="31">
        <v>114555874</v>
      </c>
      <c r="G141" s="36">
        <f t="shared" si="32"/>
        <v>0.45930894039965975</v>
      </c>
      <c r="H141" s="31">
        <v>67052643</v>
      </c>
      <c r="I141" s="36">
        <f t="shared" si="33"/>
        <v>0.26884591188511786</v>
      </c>
      <c r="J141" s="31">
        <v>61479643</v>
      </c>
      <c r="K141" s="36">
        <f t="shared" si="34"/>
        <v>0.23644084180212518</v>
      </c>
      <c r="L141" s="31">
        <v>0</v>
      </c>
      <c r="M141" s="36">
        <f t="shared" si="35"/>
        <v>0</v>
      </c>
      <c r="N141" s="31">
        <f t="shared" si="36"/>
        <v>243088160</v>
      </c>
      <c r="O141" s="36">
        <f t="shared" si="37"/>
        <v>0.93487805683142455</v>
      </c>
      <c r="P141" s="31">
        <v>55517554</v>
      </c>
      <c r="Q141" s="31">
        <v>235932904</v>
      </c>
      <c r="R141" s="31">
        <v>238355890</v>
      </c>
      <c r="S141" s="31">
        <v>232977712</v>
      </c>
      <c r="T141" s="36">
        <f t="shared" si="38"/>
        <v>0.97743635368104387</v>
      </c>
      <c r="U141" s="36">
        <f t="shared" si="39"/>
        <v>0.1073910604923265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166172560</v>
      </c>
      <c r="E142" s="31">
        <v>364896779</v>
      </c>
      <c r="F142" s="31">
        <v>193287030</v>
      </c>
      <c r="G142" s="36">
        <f t="shared" si="32"/>
        <v>1.1631705619748531</v>
      </c>
      <c r="H142" s="31">
        <v>101142675</v>
      </c>
      <c r="I142" s="36">
        <f t="shared" si="33"/>
        <v>0.60866050929226823</v>
      </c>
      <c r="J142" s="31">
        <v>83746334</v>
      </c>
      <c r="K142" s="36">
        <f t="shared" si="34"/>
        <v>0.2295069148856477</v>
      </c>
      <c r="L142" s="31">
        <v>0</v>
      </c>
      <c r="M142" s="36">
        <f t="shared" si="35"/>
        <v>0</v>
      </c>
      <c r="N142" s="31">
        <f t="shared" si="36"/>
        <v>378176039</v>
      </c>
      <c r="O142" s="36">
        <f t="shared" si="37"/>
        <v>1.0363918257551952</v>
      </c>
      <c r="P142" s="31">
        <v>68940075</v>
      </c>
      <c r="Q142" s="31">
        <v>352210331</v>
      </c>
      <c r="R142" s="31">
        <v>356504331</v>
      </c>
      <c r="S142" s="31">
        <v>327442657</v>
      </c>
      <c r="T142" s="36">
        <f t="shared" si="38"/>
        <v>0.9184815681804438</v>
      </c>
      <c r="U142" s="36">
        <f t="shared" si="39"/>
        <v>0.21476998683276749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769934595</v>
      </c>
      <c r="E143" s="31">
        <v>770613976</v>
      </c>
      <c r="F143" s="31">
        <v>281047583</v>
      </c>
      <c r="G143" s="36">
        <f t="shared" si="32"/>
        <v>0.36502786707486495</v>
      </c>
      <c r="H143" s="31">
        <v>256122020</v>
      </c>
      <c r="I143" s="36">
        <f t="shared" si="33"/>
        <v>0.33265425617094135</v>
      </c>
      <c r="J143" s="31">
        <v>170136584</v>
      </c>
      <c r="K143" s="36">
        <f t="shared" si="34"/>
        <v>0.22078055848808015</v>
      </c>
      <c r="L143" s="31">
        <v>0</v>
      </c>
      <c r="M143" s="36">
        <f t="shared" si="35"/>
        <v>0</v>
      </c>
      <c r="N143" s="31">
        <f t="shared" si="36"/>
        <v>707306187</v>
      </c>
      <c r="O143" s="36">
        <f t="shared" si="37"/>
        <v>0.91784759818578743</v>
      </c>
      <c r="P143" s="31">
        <v>217251984</v>
      </c>
      <c r="Q143" s="31">
        <v>637830500</v>
      </c>
      <c r="R143" s="31">
        <v>744146221</v>
      </c>
      <c r="S143" s="31">
        <v>743793361</v>
      </c>
      <c r="T143" s="36">
        <f t="shared" si="38"/>
        <v>0.99952581899895176</v>
      </c>
      <c r="U143" s="36">
        <f t="shared" si="39"/>
        <v>-0.21686982614621375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1831854786</v>
      </c>
      <c r="E144" s="32">
        <f>SUM(E138:E143)</f>
        <v>2079013301</v>
      </c>
      <c r="F144" s="32">
        <f>SUM(F138:F143)</f>
        <v>809795595</v>
      </c>
      <c r="G144" s="37">
        <f t="shared" si="32"/>
        <v>0.44206320347490691</v>
      </c>
      <c r="H144" s="32">
        <f>SUM(H138:H143)</f>
        <v>536303679</v>
      </c>
      <c r="I144" s="37">
        <f t="shared" si="33"/>
        <v>0.29276538899191978</v>
      </c>
      <c r="J144" s="32">
        <f>SUM(J138:J143)</f>
        <v>541756036</v>
      </c>
      <c r="K144" s="37">
        <f t="shared" si="34"/>
        <v>0.26058324674470179</v>
      </c>
      <c r="L144" s="32">
        <f>SUM(L138:L143)</f>
        <v>0</v>
      </c>
      <c r="M144" s="37">
        <f t="shared" si="35"/>
        <v>0</v>
      </c>
      <c r="N144" s="32">
        <f t="shared" si="36"/>
        <v>1887855310</v>
      </c>
      <c r="O144" s="37">
        <f t="shared" si="37"/>
        <v>0.90805350263605644</v>
      </c>
      <c r="P144" s="32">
        <f>SUM(P138:P143)</f>
        <v>511576356</v>
      </c>
      <c r="Q144" s="32">
        <f>SUM(Q138:Q143)</f>
        <v>1826031330</v>
      </c>
      <c r="R144" s="32">
        <f>SUM(R138:R143)</f>
        <v>2077365973</v>
      </c>
      <c r="S144" s="32">
        <f>SUM(S138:S143)</f>
        <v>1891548797</v>
      </c>
      <c r="T144" s="37">
        <f t="shared" si="38"/>
        <v>0.91055154536316263</v>
      </c>
      <c r="U144" s="37">
        <f t="shared" si="39"/>
        <v>5.8993500473661475E-2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280083716</v>
      </c>
      <c r="E145" s="31">
        <v>286645247</v>
      </c>
      <c r="F145" s="31">
        <v>111823328</v>
      </c>
      <c r="G145" s="36">
        <f t="shared" si="32"/>
        <v>0.39924965862706563</v>
      </c>
      <c r="H145" s="31">
        <v>89175419</v>
      </c>
      <c r="I145" s="36">
        <f t="shared" si="33"/>
        <v>0.31838844568885966</v>
      </c>
      <c r="J145" s="31">
        <v>70059825</v>
      </c>
      <c r="K145" s="36">
        <f t="shared" si="34"/>
        <v>0.24441300085467665</v>
      </c>
      <c r="L145" s="31">
        <v>0</v>
      </c>
      <c r="M145" s="36">
        <f t="shared" si="35"/>
        <v>0</v>
      </c>
      <c r="N145" s="31">
        <f t="shared" si="36"/>
        <v>271058572</v>
      </c>
      <c r="O145" s="36">
        <f t="shared" si="37"/>
        <v>0.94562381493107406</v>
      </c>
      <c r="P145" s="31">
        <v>66394793</v>
      </c>
      <c r="Q145" s="31">
        <v>265934631</v>
      </c>
      <c r="R145" s="31">
        <v>267032137</v>
      </c>
      <c r="S145" s="31">
        <v>257311380</v>
      </c>
      <c r="T145" s="36">
        <f t="shared" si="38"/>
        <v>0.96359705199078716</v>
      </c>
      <c r="U145" s="36">
        <f t="shared" si="39"/>
        <v>5.5200593817650745E-2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157853004</v>
      </c>
      <c r="E146" s="31">
        <v>157503602</v>
      </c>
      <c r="F146" s="31">
        <v>55782228</v>
      </c>
      <c r="G146" s="36">
        <f t="shared" si="32"/>
        <v>0.35338084538448189</v>
      </c>
      <c r="H146" s="31">
        <v>39265317</v>
      </c>
      <c r="I146" s="36">
        <f t="shared" si="33"/>
        <v>0.24874608658065195</v>
      </c>
      <c r="J146" s="31">
        <v>37790704</v>
      </c>
      <c r="K146" s="36">
        <f t="shared" si="34"/>
        <v>0.23993549049119525</v>
      </c>
      <c r="L146" s="31">
        <v>0</v>
      </c>
      <c r="M146" s="36">
        <f t="shared" si="35"/>
        <v>0</v>
      </c>
      <c r="N146" s="31">
        <f t="shared" si="36"/>
        <v>132838249</v>
      </c>
      <c r="O146" s="36">
        <f t="shared" si="37"/>
        <v>0.84339816558607972</v>
      </c>
      <c r="P146" s="31">
        <v>38261797</v>
      </c>
      <c r="Q146" s="31">
        <v>151534249</v>
      </c>
      <c r="R146" s="31">
        <v>168511643</v>
      </c>
      <c r="S146" s="31">
        <v>134984494</v>
      </c>
      <c r="T146" s="36">
        <f t="shared" si="38"/>
        <v>0.80103956971091905</v>
      </c>
      <c r="U146" s="36">
        <f t="shared" si="39"/>
        <v>-1.2312359505749271E-2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144827658</v>
      </c>
      <c r="E147" s="31">
        <v>151710058</v>
      </c>
      <c r="F147" s="31">
        <v>80304901</v>
      </c>
      <c r="G147" s="36">
        <f t="shared" si="32"/>
        <v>0.55448594632387138</v>
      </c>
      <c r="H147" s="31">
        <v>33999738</v>
      </c>
      <c r="I147" s="36">
        <f t="shared" si="33"/>
        <v>0.23475997934041024</v>
      </c>
      <c r="J147" s="31">
        <v>19901497</v>
      </c>
      <c r="K147" s="36">
        <f t="shared" si="34"/>
        <v>0.1311811310493336</v>
      </c>
      <c r="L147" s="31">
        <v>0</v>
      </c>
      <c r="M147" s="36">
        <f t="shared" si="35"/>
        <v>0</v>
      </c>
      <c r="N147" s="31">
        <f t="shared" si="36"/>
        <v>134206136</v>
      </c>
      <c r="O147" s="36">
        <f t="shared" si="37"/>
        <v>0.88462253438727179</v>
      </c>
      <c r="P147" s="31">
        <v>21236096</v>
      </c>
      <c r="Q147" s="31">
        <v>145700605</v>
      </c>
      <c r="R147" s="31">
        <v>150090191</v>
      </c>
      <c r="S147" s="31">
        <v>140937998</v>
      </c>
      <c r="T147" s="36">
        <f t="shared" si="38"/>
        <v>0.93902204441861226</v>
      </c>
      <c r="U147" s="36">
        <f t="shared" si="39"/>
        <v>-6.2845779186532225E-2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43734605</v>
      </c>
      <c r="E148" s="31">
        <v>50698605</v>
      </c>
      <c r="F148" s="31">
        <v>19339895</v>
      </c>
      <c r="G148" s="36">
        <f t="shared" si="32"/>
        <v>0.44221035036214457</v>
      </c>
      <c r="H148" s="31">
        <v>10270398</v>
      </c>
      <c r="I148" s="36">
        <f t="shared" si="33"/>
        <v>0.23483458922288197</v>
      </c>
      <c r="J148" s="31">
        <v>9870025</v>
      </c>
      <c r="K148" s="36">
        <f t="shared" si="34"/>
        <v>0.19468040590071461</v>
      </c>
      <c r="L148" s="31">
        <v>0</v>
      </c>
      <c r="M148" s="36">
        <f t="shared" si="35"/>
        <v>0</v>
      </c>
      <c r="N148" s="31">
        <f t="shared" si="36"/>
        <v>39480318</v>
      </c>
      <c r="O148" s="36">
        <f t="shared" si="37"/>
        <v>0.77872592352393133</v>
      </c>
      <c r="P148" s="31">
        <v>9746362</v>
      </c>
      <c r="Q148" s="31">
        <v>42374099</v>
      </c>
      <c r="R148" s="31">
        <v>45246199</v>
      </c>
      <c r="S148" s="31">
        <v>36742560</v>
      </c>
      <c r="T148" s="36">
        <f t="shared" si="38"/>
        <v>0.81205848915618306</v>
      </c>
      <c r="U148" s="36">
        <f t="shared" si="39"/>
        <v>1.268811891042021E-2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32911189</v>
      </c>
      <c r="E149" s="31">
        <v>39411189</v>
      </c>
      <c r="F149" s="31">
        <v>10547855</v>
      </c>
      <c r="G149" s="36">
        <f t="shared" si="32"/>
        <v>0.32049449808695762</v>
      </c>
      <c r="H149" s="31">
        <v>10949615</v>
      </c>
      <c r="I149" s="36">
        <f t="shared" si="33"/>
        <v>0.3327018966102987</v>
      </c>
      <c r="J149" s="31">
        <v>10525221</v>
      </c>
      <c r="K149" s="36">
        <f t="shared" si="34"/>
        <v>0.26706174736316635</v>
      </c>
      <c r="L149" s="31">
        <v>0</v>
      </c>
      <c r="M149" s="36">
        <f t="shared" si="35"/>
        <v>0</v>
      </c>
      <c r="N149" s="31">
        <f t="shared" si="36"/>
        <v>32022691</v>
      </c>
      <c r="O149" s="36">
        <f t="shared" si="37"/>
        <v>0.81252790926962393</v>
      </c>
      <c r="P149" s="31">
        <v>9920914</v>
      </c>
      <c r="Q149" s="31">
        <v>25776329</v>
      </c>
      <c r="R149" s="31">
        <v>47836644</v>
      </c>
      <c r="S149" s="31">
        <v>34988639</v>
      </c>
      <c r="T149" s="36">
        <f t="shared" si="38"/>
        <v>0.7314191814960932</v>
      </c>
      <c r="U149" s="36">
        <f t="shared" si="39"/>
        <v>6.0912432060191257E-2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659410172</v>
      </c>
      <c r="E150" s="32">
        <f>SUM(E145:E149)</f>
        <v>685968701</v>
      </c>
      <c r="F150" s="32">
        <f>SUM(F145:F149)</f>
        <v>277798207</v>
      </c>
      <c r="G150" s="37">
        <f t="shared" si="32"/>
        <v>0.42128286580328944</v>
      </c>
      <c r="H150" s="32">
        <f>SUM(H145:H149)</f>
        <v>183660487</v>
      </c>
      <c r="I150" s="37">
        <f t="shared" si="33"/>
        <v>0.27852237468972496</v>
      </c>
      <c r="J150" s="32">
        <f>SUM(J145:J149)</f>
        <v>148147272</v>
      </c>
      <c r="K150" s="37">
        <f t="shared" si="34"/>
        <v>0.21596797606659315</v>
      </c>
      <c r="L150" s="32">
        <f>SUM(L145:L149)</f>
        <v>0</v>
      </c>
      <c r="M150" s="37">
        <f t="shared" si="35"/>
        <v>0</v>
      </c>
      <c r="N150" s="32">
        <f t="shared" si="36"/>
        <v>609605966</v>
      </c>
      <c r="O150" s="37">
        <f t="shared" si="37"/>
        <v>0.88867898070468965</v>
      </c>
      <c r="P150" s="32">
        <f>SUM(P145:P149)</f>
        <v>145559962</v>
      </c>
      <c r="Q150" s="32">
        <f>SUM(Q145:Q149)</f>
        <v>631319913</v>
      </c>
      <c r="R150" s="32">
        <f>SUM(R145:R149)</f>
        <v>678716814</v>
      </c>
      <c r="S150" s="32">
        <f>SUM(S145:S149)</f>
        <v>604965071</v>
      </c>
      <c r="T150" s="37">
        <f t="shared" si="38"/>
        <v>0.89133650223670458</v>
      </c>
      <c r="U150" s="37">
        <f t="shared" si="39"/>
        <v>1.7774874109956151E-2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238726489</v>
      </c>
      <c r="E151" s="31">
        <v>238822038</v>
      </c>
      <c r="F151" s="31">
        <v>86885461</v>
      </c>
      <c r="G151" s="36">
        <f t="shared" si="32"/>
        <v>0.36395400176978265</v>
      </c>
      <c r="H151" s="31">
        <v>69798904</v>
      </c>
      <c r="I151" s="36">
        <f t="shared" si="33"/>
        <v>0.29238022262372398</v>
      </c>
      <c r="J151" s="31">
        <v>55506547</v>
      </c>
      <c r="K151" s="36">
        <f t="shared" si="34"/>
        <v>0.23241802751888416</v>
      </c>
      <c r="L151" s="31">
        <v>0</v>
      </c>
      <c r="M151" s="36">
        <f t="shared" si="35"/>
        <v>0</v>
      </c>
      <c r="N151" s="31">
        <f t="shared" si="36"/>
        <v>212190912</v>
      </c>
      <c r="O151" s="36">
        <f t="shared" si="37"/>
        <v>0.88848966275047025</v>
      </c>
      <c r="P151" s="31">
        <v>70042967</v>
      </c>
      <c r="Q151" s="31">
        <v>213797307</v>
      </c>
      <c r="R151" s="31">
        <v>215805465</v>
      </c>
      <c r="S151" s="31">
        <v>215964440</v>
      </c>
      <c r="T151" s="36">
        <f t="shared" si="38"/>
        <v>1.0007366588237234</v>
      </c>
      <c r="U151" s="36">
        <f t="shared" si="39"/>
        <v>-0.20753575444626726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1070304900</v>
      </c>
      <c r="E152" s="31">
        <v>1073971317</v>
      </c>
      <c r="F152" s="31">
        <v>344246109</v>
      </c>
      <c r="G152" s="36">
        <f t="shared" si="32"/>
        <v>0.32163368494342126</v>
      </c>
      <c r="H152" s="31">
        <v>264973775</v>
      </c>
      <c r="I152" s="36">
        <f t="shared" si="33"/>
        <v>0.24756849660316421</v>
      </c>
      <c r="J152" s="31">
        <v>246673364</v>
      </c>
      <c r="K152" s="36">
        <f t="shared" si="34"/>
        <v>0.22968338175832306</v>
      </c>
      <c r="L152" s="31">
        <v>0</v>
      </c>
      <c r="M152" s="36">
        <f t="shared" si="35"/>
        <v>0</v>
      </c>
      <c r="N152" s="31">
        <f t="shared" si="36"/>
        <v>855893248</v>
      </c>
      <c r="O152" s="36">
        <f t="shared" si="37"/>
        <v>0.79694237122721967</v>
      </c>
      <c r="P152" s="31">
        <v>218311514</v>
      </c>
      <c r="Q152" s="31">
        <v>1035106400</v>
      </c>
      <c r="R152" s="31">
        <v>988848800</v>
      </c>
      <c r="S152" s="31">
        <v>765944905</v>
      </c>
      <c r="T152" s="36">
        <f t="shared" si="38"/>
        <v>0.77458242857755399</v>
      </c>
      <c r="U152" s="36">
        <f t="shared" si="39"/>
        <v>0.12991458618165241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101448690</v>
      </c>
      <c r="E153" s="31">
        <v>105841480</v>
      </c>
      <c r="F153" s="31">
        <v>56424219</v>
      </c>
      <c r="G153" s="36">
        <f t="shared" si="32"/>
        <v>0.55618479647198993</v>
      </c>
      <c r="H153" s="31">
        <v>11905989</v>
      </c>
      <c r="I153" s="36">
        <f t="shared" si="33"/>
        <v>0.11735971159410732</v>
      </c>
      <c r="J153" s="31">
        <v>13382996</v>
      </c>
      <c r="K153" s="36">
        <f t="shared" si="34"/>
        <v>0.1264437723282025</v>
      </c>
      <c r="L153" s="31">
        <v>0</v>
      </c>
      <c r="M153" s="36">
        <f t="shared" si="35"/>
        <v>0</v>
      </c>
      <c r="N153" s="31">
        <f t="shared" si="36"/>
        <v>81713204</v>
      </c>
      <c r="O153" s="36">
        <f t="shared" si="37"/>
        <v>0.77203383777324353</v>
      </c>
      <c r="P153" s="31">
        <v>9651658</v>
      </c>
      <c r="Q153" s="31">
        <v>99466310</v>
      </c>
      <c r="R153" s="31">
        <v>101660170</v>
      </c>
      <c r="S153" s="31">
        <v>75459335</v>
      </c>
      <c r="T153" s="36">
        <f t="shared" si="38"/>
        <v>0.74227039950848006</v>
      </c>
      <c r="U153" s="36">
        <f t="shared" si="39"/>
        <v>0.38660072704606807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148904938</v>
      </c>
      <c r="E154" s="31">
        <v>151742195</v>
      </c>
      <c r="F154" s="31">
        <v>61125582</v>
      </c>
      <c r="G154" s="36">
        <f t="shared" si="32"/>
        <v>0.41050070481880191</v>
      </c>
      <c r="H154" s="31">
        <v>41229888</v>
      </c>
      <c r="I154" s="36">
        <f t="shared" si="33"/>
        <v>0.27688731182306392</v>
      </c>
      <c r="J154" s="31">
        <v>31100652</v>
      </c>
      <c r="K154" s="36">
        <f t="shared" si="34"/>
        <v>0.20495717753390874</v>
      </c>
      <c r="L154" s="31">
        <v>0</v>
      </c>
      <c r="M154" s="36">
        <f t="shared" si="35"/>
        <v>0</v>
      </c>
      <c r="N154" s="31">
        <f t="shared" si="36"/>
        <v>133456122</v>
      </c>
      <c r="O154" s="36">
        <f t="shared" si="37"/>
        <v>0.87949249712645849</v>
      </c>
      <c r="P154" s="31">
        <v>28461130</v>
      </c>
      <c r="Q154" s="31">
        <v>140466786</v>
      </c>
      <c r="R154" s="31">
        <v>143466786</v>
      </c>
      <c r="S154" s="31">
        <v>127179756</v>
      </c>
      <c r="T154" s="36">
        <f t="shared" si="38"/>
        <v>0.88647525706751384</v>
      </c>
      <c r="U154" s="36">
        <f t="shared" si="39"/>
        <v>9.2741293125044644E-2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202203995</v>
      </c>
      <c r="E155" s="31">
        <v>203208073</v>
      </c>
      <c r="F155" s="31">
        <v>78887485</v>
      </c>
      <c r="G155" s="36">
        <f t="shared" si="32"/>
        <v>0.39013811275093746</v>
      </c>
      <c r="H155" s="31">
        <v>63316893</v>
      </c>
      <c r="I155" s="36">
        <f t="shared" si="33"/>
        <v>0.31313373902429575</v>
      </c>
      <c r="J155" s="31">
        <v>53261781</v>
      </c>
      <c r="K155" s="36">
        <f t="shared" si="34"/>
        <v>0.26210465073402867</v>
      </c>
      <c r="L155" s="31">
        <v>0</v>
      </c>
      <c r="M155" s="36">
        <f t="shared" si="35"/>
        <v>0</v>
      </c>
      <c r="N155" s="31">
        <f t="shared" si="36"/>
        <v>195466159</v>
      </c>
      <c r="O155" s="36">
        <f t="shared" si="37"/>
        <v>0.96190154315375054</v>
      </c>
      <c r="P155" s="31">
        <v>51878074</v>
      </c>
      <c r="Q155" s="31">
        <v>209144542</v>
      </c>
      <c r="R155" s="31">
        <v>207345047</v>
      </c>
      <c r="S155" s="31">
        <v>181771532</v>
      </c>
      <c r="T155" s="36">
        <f t="shared" si="38"/>
        <v>0.87666204054539099</v>
      </c>
      <c r="U155" s="36">
        <f t="shared" si="39"/>
        <v>2.6672289337495547E-2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403909427</v>
      </c>
      <c r="E156" s="31">
        <v>401309277</v>
      </c>
      <c r="F156" s="31">
        <v>164878935</v>
      </c>
      <c r="G156" s="36">
        <f t="shared" si="32"/>
        <v>0.40820769206755853</v>
      </c>
      <c r="H156" s="31">
        <v>130592974</v>
      </c>
      <c r="I156" s="36">
        <f t="shared" si="33"/>
        <v>0.32332242148931079</v>
      </c>
      <c r="J156" s="31">
        <v>99855037</v>
      </c>
      <c r="K156" s="36">
        <f t="shared" si="34"/>
        <v>0.24882314644323561</v>
      </c>
      <c r="L156" s="31">
        <v>0</v>
      </c>
      <c r="M156" s="36">
        <f t="shared" si="35"/>
        <v>0</v>
      </c>
      <c r="N156" s="31">
        <f t="shared" si="36"/>
        <v>395326946</v>
      </c>
      <c r="O156" s="36">
        <f t="shared" si="37"/>
        <v>0.98509296609158625</v>
      </c>
      <c r="P156" s="31">
        <v>108291231</v>
      </c>
      <c r="Q156" s="31">
        <v>385704915</v>
      </c>
      <c r="R156" s="31">
        <v>397539693</v>
      </c>
      <c r="S156" s="31">
        <v>391116684</v>
      </c>
      <c r="T156" s="36">
        <f t="shared" si="38"/>
        <v>0.98384310016559784</v>
      </c>
      <c r="U156" s="36">
        <f t="shared" si="39"/>
        <v>-7.7902835918450264E-2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2165498439</v>
      </c>
      <c r="E157" s="32">
        <f>SUM(E151:E156)</f>
        <v>2174894380</v>
      </c>
      <c r="F157" s="32">
        <f>SUM(F151:F156)</f>
        <v>792447791</v>
      </c>
      <c r="G157" s="37">
        <f t="shared" si="32"/>
        <v>0.3659424438864719</v>
      </c>
      <c r="H157" s="32">
        <f>SUM(H151:H156)</f>
        <v>581818423</v>
      </c>
      <c r="I157" s="37">
        <f t="shared" si="33"/>
        <v>0.26867644534931018</v>
      </c>
      <c r="J157" s="32">
        <f>SUM(J151:J156)</f>
        <v>499780377</v>
      </c>
      <c r="K157" s="37">
        <f t="shared" si="34"/>
        <v>0.22979524044749244</v>
      </c>
      <c r="L157" s="32">
        <f>SUM(L151:L156)</f>
        <v>0</v>
      </c>
      <c r="M157" s="37">
        <f t="shared" si="35"/>
        <v>0</v>
      </c>
      <c r="N157" s="32">
        <f t="shared" si="36"/>
        <v>1874046591</v>
      </c>
      <c r="O157" s="37">
        <f t="shared" si="37"/>
        <v>0.86167246015873189</v>
      </c>
      <c r="P157" s="32">
        <f>SUM(P151:P156)</f>
        <v>486636574</v>
      </c>
      <c r="Q157" s="32">
        <f>SUM(Q151:Q156)</f>
        <v>2083686260</v>
      </c>
      <c r="R157" s="32">
        <f>SUM(R151:R156)</f>
        <v>2054665961</v>
      </c>
      <c r="S157" s="32">
        <f>SUM(S151:S156)</f>
        <v>1757436652</v>
      </c>
      <c r="T157" s="37">
        <f t="shared" si="38"/>
        <v>0.85533935216635437</v>
      </c>
      <c r="U157" s="37">
        <f t="shared" si="39"/>
        <v>2.7009484494685765E-2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332197929</v>
      </c>
      <c r="E158" s="31">
        <v>332929929</v>
      </c>
      <c r="F158" s="31">
        <v>141063641</v>
      </c>
      <c r="G158" s="36">
        <f t="shared" si="32"/>
        <v>0.42463732818755773</v>
      </c>
      <c r="H158" s="31">
        <v>146149414</v>
      </c>
      <c r="I158" s="36">
        <f t="shared" si="33"/>
        <v>0.43994679449070256</v>
      </c>
      <c r="J158" s="31">
        <v>30252352</v>
      </c>
      <c r="K158" s="36">
        <f t="shared" si="34"/>
        <v>9.0867024454265866E-2</v>
      </c>
      <c r="L158" s="31">
        <v>0</v>
      </c>
      <c r="M158" s="36">
        <f t="shared" si="35"/>
        <v>0</v>
      </c>
      <c r="N158" s="31">
        <f t="shared" si="36"/>
        <v>317465407</v>
      </c>
      <c r="O158" s="36">
        <f t="shared" si="37"/>
        <v>0.9535502198722422</v>
      </c>
      <c r="P158" s="31">
        <v>85290148</v>
      </c>
      <c r="Q158" s="31">
        <v>297658116</v>
      </c>
      <c r="R158" s="31">
        <v>311508115</v>
      </c>
      <c r="S158" s="31">
        <v>296084398</v>
      </c>
      <c r="T158" s="36">
        <f t="shared" si="38"/>
        <v>0.95048694959359248</v>
      </c>
      <c r="U158" s="36">
        <f t="shared" si="39"/>
        <v>-0.64530074446582031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833493854</v>
      </c>
      <c r="E159" s="31">
        <v>881234127</v>
      </c>
      <c r="F159" s="31">
        <v>183776169</v>
      </c>
      <c r="G159" s="36">
        <f t="shared" si="32"/>
        <v>0.22048893116373236</v>
      </c>
      <c r="H159" s="31">
        <v>231968454</v>
      </c>
      <c r="I159" s="36">
        <f t="shared" si="33"/>
        <v>0.27830853567397751</v>
      </c>
      <c r="J159" s="31">
        <v>230687178</v>
      </c>
      <c r="K159" s="36">
        <f t="shared" si="34"/>
        <v>0.26177739936755762</v>
      </c>
      <c r="L159" s="31">
        <v>0</v>
      </c>
      <c r="M159" s="36">
        <f t="shared" si="35"/>
        <v>0</v>
      </c>
      <c r="N159" s="31">
        <f t="shared" si="36"/>
        <v>646431801</v>
      </c>
      <c r="O159" s="36">
        <f t="shared" si="37"/>
        <v>0.73355284503184026</v>
      </c>
      <c r="P159" s="31">
        <v>226383546</v>
      </c>
      <c r="Q159" s="31">
        <v>821419734</v>
      </c>
      <c r="R159" s="31">
        <v>880611018</v>
      </c>
      <c r="S159" s="31">
        <v>633074968</v>
      </c>
      <c r="T159" s="36">
        <f t="shared" si="38"/>
        <v>0.71890420975859282</v>
      </c>
      <c r="U159" s="36">
        <f t="shared" si="39"/>
        <v>1.9010356874611389E-2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130393240</v>
      </c>
      <c r="E160" s="31">
        <v>131322062</v>
      </c>
      <c r="F160" s="31">
        <v>60707875</v>
      </c>
      <c r="G160" s="36">
        <f t="shared" si="32"/>
        <v>0.46557532430362186</v>
      </c>
      <c r="H160" s="31">
        <v>34201564</v>
      </c>
      <c r="I160" s="36">
        <f t="shared" si="33"/>
        <v>0.26229553004434891</v>
      </c>
      <c r="J160" s="31">
        <v>25692640</v>
      </c>
      <c r="K160" s="36">
        <f t="shared" si="34"/>
        <v>0.19564602937775985</v>
      </c>
      <c r="L160" s="31">
        <v>0</v>
      </c>
      <c r="M160" s="36">
        <f t="shared" si="35"/>
        <v>0</v>
      </c>
      <c r="N160" s="31">
        <f t="shared" si="36"/>
        <v>120602079</v>
      </c>
      <c r="O160" s="36">
        <f t="shared" si="37"/>
        <v>0.91836875817560648</v>
      </c>
      <c r="P160" s="31">
        <v>55451198</v>
      </c>
      <c r="Q160" s="31">
        <v>227621879</v>
      </c>
      <c r="R160" s="31">
        <v>233919935</v>
      </c>
      <c r="S160" s="31">
        <v>227816347</v>
      </c>
      <c r="T160" s="36">
        <f t="shared" si="38"/>
        <v>0.97390736279060608</v>
      </c>
      <c r="U160" s="36">
        <f t="shared" si="39"/>
        <v>-0.53666212946382152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162339983</v>
      </c>
      <c r="E161" s="31">
        <v>163379429</v>
      </c>
      <c r="F161" s="31">
        <v>83270946</v>
      </c>
      <c r="G161" s="36">
        <f t="shared" si="32"/>
        <v>0.5129416947148504</v>
      </c>
      <c r="H161" s="31">
        <v>42963056</v>
      </c>
      <c r="I161" s="36">
        <f t="shared" si="33"/>
        <v>0.26464864173356478</v>
      </c>
      <c r="J161" s="31">
        <v>32528593</v>
      </c>
      <c r="K161" s="36">
        <f t="shared" si="34"/>
        <v>0.199098461777584</v>
      </c>
      <c r="L161" s="31">
        <v>0</v>
      </c>
      <c r="M161" s="36">
        <f t="shared" si="35"/>
        <v>0</v>
      </c>
      <c r="N161" s="31">
        <f t="shared" si="36"/>
        <v>158762595</v>
      </c>
      <c r="O161" s="36">
        <f t="shared" si="37"/>
        <v>0.97174164441473232</v>
      </c>
      <c r="P161" s="31">
        <v>30857547</v>
      </c>
      <c r="Q161" s="31">
        <v>143329633</v>
      </c>
      <c r="R161" s="31">
        <v>148110948</v>
      </c>
      <c r="S161" s="31">
        <v>130777313</v>
      </c>
      <c r="T161" s="36">
        <f t="shared" si="38"/>
        <v>0.88296857704266396</v>
      </c>
      <c r="U161" s="36">
        <f t="shared" si="39"/>
        <v>5.4153559257318795E-2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277613179</v>
      </c>
      <c r="E162" s="31">
        <v>293855321</v>
      </c>
      <c r="F162" s="31">
        <v>84501064</v>
      </c>
      <c r="G162" s="36">
        <f t="shared" si="32"/>
        <v>0.3043841949592746</v>
      </c>
      <c r="H162" s="31">
        <v>104230061</v>
      </c>
      <c r="I162" s="36">
        <f t="shared" si="33"/>
        <v>0.37545069501185319</v>
      </c>
      <c r="J162" s="31">
        <v>86666323</v>
      </c>
      <c r="K162" s="36">
        <f t="shared" si="34"/>
        <v>0.29492854750790781</v>
      </c>
      <c r="L162" s="31">
        <v>0</v>
      </c>
      <c r="M162" s="36">
        <f t="shared" si="35"/>
        <v>0</v>
      </c>
      <c r="N162" s="31">
        <f t="shared" si="36"/>
        <v>275397448</v>
      </c>
      <c r="O162" s="36">
        <f t="shared" si="37"/>
        <v>0.93718720853109883</v>
      </c>
      <c r="P162" s="31">
        <v>157520447</v>
      </c>
      <c r="Q162" s="31">
        <v>237013660</v>
      </c>
      <c r="R162" s="31">
        <v>322176054</v>
      </c>
      <c r="S162" s="31">
        <v>286613627</v>
      </c>
      <c r="T162" s="36">
        <f t="shared" si="38"/>
        <v>0.88961803163682673</v>
      </c>
      <c r="U162" s="36">
        <f t="shared" si="39"/>
        <v>-0.44980905875667054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1736038185</v>
      </c>
      <c r="E163" s="32">
        <f>SUM(E158:E162)</f>
        <v>1802720868</v>
      </c>
      <c r="F163" s="32">
        <f>SUM(F158:F162)</f>
        <v>553319695</v>
      </c>
      <c r="G163" s="37">
        <f t="shared" si="32"/>
        <v>0.31872553252623298</v>
      </c>
      <c r="H163" s="32">
        <f>SUM(H158:H162)</f>
        <v>559512549</v>
      </c>
      <c r="I163" s="37">
        <f t="shared" si="33"/>
        <v>0.32229276627345615</v>
      </c>
      <c r="J163" s="32">
        <f>SUM(J158:J162)</f>
        <v>405827086</v>
      </c>
      <c r="K163" s="37">
        <f t="shared" si="34"/>
        <v>0.22511920353495349</v>
      </c>
      <c r="L163" s="32">
        <f>SUM(L158:L162)</f>
        <v>0</v>
      </c>
      <c r="M163" s="37">
        <f t="shared" si="35"/>
        <v>0</v>
      </c>
      <c r="N163" s="32">
        <f t="shared" si="36"/>
        <v>1518659330</v>
      </c>
      <c r="O163" s="37">
        <f t="shared" si="37"/>
        <v>0.84242622191690297</v>
      </c>
      <c r="P163" s="32">
        <f>SUM(P158:P162)</f>
        <v>555502886</v>
      </c>
      <c r="Q163" s="32">
        <f>SUM(Q158:Q162)</f>
        <v>1727043022</v>
      </c>
      <c r="R163" s="32">
        <f>SUM(R158:R162)</f>
        <v>1896326070</v>
      </c>
      <c r="S163" s="32">
        <f>SUM(S158:S162)</f>
        <v>1574366653</v>
      </c>
      <c r="T163" s="37">
        <f t="shared" si="38"/>
        <v>0.83021937941295088</v>
      </c>
      <c r="U163" s="37">
        <f t="shared" si="39"/>
        <v>-0.26944198450122903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250115280</v>
      </c>
      <c r="E164" s="31">
        <v>274087035</v>
      </c>
      <c r="F164" s="31">
        <v>103269649</v>
      </c>
      <c r="G164" s="36">
        <f t="shared" si="32"/>
        <v>0.41288820499091461</v>
      </c>
      <c r="H164" s="31">
        <v>63075628</v>
      </c>
      <c r="I164" s="36">
        <f t="shared" si="33"/>
        <v>0.25218622388844059</v>
      </c>
      <c r="J164" s="31">
        <v>51509441</v>
      </c>
      <c r="K164" s="36">
        <f t="shared" si="34"/>
        <v>0.18793096506735535</v>
      </c>
      <c r="L164" s="31">
        <v>0</v>
      </c>
      <c r="M164" s="36">
        <f t="shared" si="35"/>
        <v>0</v>
      </c>
      <c r="N164" s="31">
        <f t="shared" si="36"/>
        <v>217854718</v>
      </c>
      <c r="O164" s="36">
        <f t="shared" si="37"/>
        <v>0.79483773466337071</v>
      </c>
      <c r="P164" s="31">
        <v>58967699</v>
      </c>
      <c r="Q164" s="31">
        <v>248786556</v>
      </c>
      <c r="R164" s="31">
        <v>260274081</v>
      </c>
      <c r="S164" s="31">
        <v>221954738</v>
      </c>
      <c r="T164" s="36">
        <f t="shared" si="38"/>
        <v>0.85277311189507188</v>
      </c>
      <c r="U164" s="36">
        <f t="shared" si="39"/>
        <v>-0.1264803973443156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129482926</v>
      </c>
      <c r="E165" s="31">
        <v>151397927</v>
      </c>
      <c r="F165" s="31">
        <v>78294332</v>
      </c>
      <c r="G165" s="36">
        <f t="shared" si="32"/>
        <v>0.60466915923725728</v>
      </c>
      <c r="H165" s="31">
        <v>63931830</v>
      </c>
      <c r="I165" s="36">
        <f t="shared" si="33"/>
        <v>0.4937471833158914</v>
      </c>
      <c r="J165" s="31">
        <v>55870561</v>
      </c>
      <c r="K165" s="36">
        <f t="shared" si="34"/>
        <v>0.36903121533493655</v>
      </c>
      <c r="L165" s="31">
        <v>0</v>
      </c>
      <c r="M165" s="36">
        <f t="shared" si="35"/>
        <v>0</v>
      </c>
      <c r="N165" s="31">
        <f t="shared" si="36"/>
        <v>198096723</v>
      </c>
      <c r="O165" s="36">
        <f t="shared" si="37"/>
        <v>1.3084506962899167</v>
      </c>
      <c r="P165" s="31">
        <v>57108388</v>
      </c>
      <c r="Q165" s="31">
        <v>209392951</v>
      </c>
      <c r="R165" s="31">
        <v>226218566</v>
      </c>
      <c r="S165" s="31">
        <v>204806778</v>
      </c>
      <c r="T165" s="36">
        <f t="shared" si="38"/>
        <v>0.9053491126806984</v>
      </c>
      <c r="U165" s="36">
        <f t="shared" si="39"/>
        <v>-2.1675047105164325E-2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96729909</v>
      </c>
      <c r="E166" s="31">
        <v>108738865</v>
      </c>
      <c r="F166" s="31">
        <v>49269156</v>
      </c>
      <c r="G166" s="36">
        <f t="shared" si="32"/>
        <v>0.50934769306978256</v>
      </c>
      <c r="H166" s="31">
        <v>30604671</v>
      </c>
      <c r="I166" s="36">
        <f t="shared" si="33"/>
        <v>0.31639305067474011</v>
      </c>
      <c r="J166" s="31">
        <v>31033599</v>
      </c>
      <c r="K166" s="36">
        <f t="shared" si="34"/>
        <v>0.28539564947638546</v>
      </c>
      <c r="L166" s="31">
        <v>0</v>
      </c>
      <c r="M166" s="36">
        <f t="shared" si="35"/>
        <v>0</v>
      </c>
      <c r="N166" s="31">
        <f t="shared" si="36"/>
        <v>110907426</v>
      </c>
      <c r="O166" s="36">
        <f t="shared" si="37"/>
        <v>1.0199428327672908</v>
      </c>
      <c r="P166" s="31">
        <v>26772874</v>
      </c>
      <c r="Q166" s="31">
        <v>96170450</v>
      </c>
      <c r="R166" s="31">
        <v>101942874</v>
      </c>
      <c r="S166" s="31">
        <v>99347377</v>
      </c>
      <c r="T166" s="36">
        <f t="shared" si="38"/>
        <v>0.97453969171008459</v>
      </c>
      <c r="U166" s="36">
        <f t="shared" si="39"/>
        <v>0.1591433553230035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241743892</v>
      </c>
      <c r="E167" s="31">
        <v>243877615</v>
      </c>
      <c r="F167" s="31">
        <v>90791147</v>
      </c>
      <c r="G167" s="36">
        <f t="shared" si="32"/>
        <v>0.37556749107026044</v>
      </c>
      <c r="H167" s="31">
        <v>74772895</v>
      </c>
      <c r="I167" s="36">
        <f t="shared" si="33"/>
        <v>0.3093062429887577</v>
      </c>
      <c r="J167" s="31">
        <v>60308961</v>
      </c>
      <c r="K167" s="36">
        <f t="shared" si="34"/>
        <v>0.2472919090995703</v>
      </c>
      <c r="L167" s="31">
        <v>0</v>
      </c>
      <c r="M167" s="36">
        <f t="shared" si="35"/>
        <v>0</v>
      </c>
      <c r="N167" s="31">
        <f t="shared" si="36"/>
        <v>225873003</v>
      </c>
      <c r="O167" s="36">
        <f t="shared" si="37"/>
        <v>0.92617357685739221</v>
      </c>
      <c r="P167" s="31">
        <v>67861032</v>
      </c>
      <c r="Q167" s="31">
        <v>232055970</v>
      </c>
      <c r="R167" s="31">
        <v>232858129</v>
      </c>
      <c r="S167" s="31">
        <v>144085846</v>
      </c>
      <c r="T167" s="36">
        <f t="shared" si="38"/>
        <v>0.61877095130314308</v>
      </c>
      <c r="U167" s="36">
        <f t="shared" si="39"/>
        <v>-0.11128729960959038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510213081</v>
      </c>
      <c r="E168" s="31">
        <v>519285953</v>
      </c>
      <c r="F168" s="31">
        <v>210543368</v>
      </c>
      <c r="G168" s="36">
        <f t="shared" si="32"/>
        <v>0.41265772250947053</v>
      </c>
      <c r="H168" s="31">
        <v>173651627</v>
      </c>
      <c r="I168" s="36">
        <f t="shared" si="33"/>
        <v>0.3403511855471224</v>
      </c>
      <c r="J168" s="31">
        <v>130636707</v>
      </c>
      <c r="K168" s="36">
        <f t="shared" si="34"/>
        <v>0.25156988407887859</v>
      </c>
      <c r="L168" s="31">
        <v>0</v>
      </c>
      <c r="M168" s="36">
        <f t="shared" si="35"/>
        <v>0</v>
      </c>
      <c r="N168" s="31">
        <f t="shared" si="36"/>
        <v>514831702</v>
      </c>
      <c r="O168" s="36">
        <f t="shared" si="37"/>
        <v>0.99142235414944879</v>
      </c>
      <c r="P168" s="31">
        <v>125108091</v>
      </c>
      <c r="Q168" s="31">
        <v>471281527</v>
      </c>
      <c r="R168" s="31">
        <v>484808470</v>
      </c>
      <c r="S168" s="31">
        <v>484647547</v>
      </c>
      <c r="T168" s="36">
        <f t="shared" si="38"/>
        <v>0.9996680689180204</v>
      </c>
      <c r="U168" s="36">
        <f t="shared" si="39"/>
        <v>4.4190715051354967E-2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1228285088</v>
      </c>
      <c r="E169" s="32">
        <f>SUM(E164:E168)</f>
        <v>1297387395</v>
      </c>
      <c r="F169" s="32">
        <f>SUM(F164:F168)</f>
        <v>532167652</v>
      </c>
      <c r="G169" s="37">
        <f t="shared" si="32"/>
        <v>0.43326069590775657</v>
      </c>
      <c r="H169" s="32">
        <f>SUM(H164:H168)</f>
        <v>406036651</v>
      </c>
      <c r="I169" s="37">
        <f t="shared" si="33"/>
        <v>0.33057199421116801</v>
      </c>
      <c r="J169" s="32">
        <f>SUM(J164:J168)</f>
        <v>329359269</v>
      </c>
      <c r="K169" s="37">
        <f t="shared" si="34"/>
        <v>0.2538634722900171</v>
      </c>
      <c r="L169" s="32">
        <f>SUM(L164:L168)</f>
        <v>0</v>
      </c>
      <c r="M169" s="37">
        <f t="shared" si="35"/>
        <v>0</v>
      </c>
      <c r="N169" s="32">
        <f t="shared" si="36"/>
        <v>1267563572</v>
      </c>
      <c r="O169" s="37">
        <f t="shared" si="37"/>
        <v>0.97701239960019803</v>
      </c>
      <c r="P169" s="32">
        <f>SUM(P164:P168)</f>
        <v>335818084</v>
      </c>
      <c r="Q169" s="32">
        <f>SUM(Q164:Q168)</f>
        <v>1257687454</v>
      </c>
      <c r="R169" s="32">
        <f>SUM(R164:R168)</f>
        <v>1306102120</v>
      </c>
      <c r="S169" s="32">
        <f>SUM(S164:S168)</f>
        <v>1154842286</v>
      </c>
      <c r="T169" s="37">
        <f t="shared" si="38"/>
        <v>0.88418988708172375</v>
      </c>
      <c r="U169" s="37">
        <f t="shared" si="39"/>
        <v>-1.923307679880637E-2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36370523120</v>
      </c>
      <c r="E170" s="32">
        <f>SUM(E105,E107:E111,E113:E120,E122:E125,E127:E131,E133:E136,E138:E143,E145:E149,E151:E156,E158:E162,E164:E168)</f>
        <v>36774120468</v>
      </c>
      <c r="F170" s="32">
        <f>SUM(F105,F107:F111,F113:F120,F122:F125,F127:F131,F133:F136,F138:F143,F145:F149,F151:F156,F158:F162,F164:F168)</f>
        <v>12497705246</v>
      </c>
      <c r="G170" s="37">
        <f t="shared" si="32"/>
        <v>0.34362181717225737</v>
      </c>
      <c r="H170" s="32">
        <f>SUM(H105,H107:H111,H113:H120,H122:H125,H127:H131,H133:H136,H138:H143,H145:H149,H151:H156,H158:H162,H164:H168)</f>
        <v>11927860637</v>
      </c>
      <c r="I170" s="37">
        <f t="shared" si="33"/>
        <v>0.32795405767592378</v>
      </c>
      <c r="J170" s="32">
        <f>SUM(J105,J107:J111,J113:J120,J122:J125,J127:J131,J133:J136,J138:J143,J145:J149,J151:J156,J158:J162,J164:J168)</f>
        <v>9307526237</v>
      </c>
      <c r="K170" s="37">
        <f t="shared" si="34"/>
        <v>0.25309990065157906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33733092120</v>
      </c>
      <c r="O170" s="37">
        <f t="shared" si="37"/>
        <v>0.91730520514702085</v>
      </c>
      <c r="P170" s="32">
        <f>SUM(P105,P107:P111,P113:P120,P122:P125,P127:P131,P133:P136,P138:P143,P145:P149,P151:P156,P158:P162,P164:P168)</f>
        <v>9423905578</v>
      </c>
      <c r="Q170" s="32">
        <f>SUM(Q105,Q107:Q111,Q113:Q120,Q122:Q125,Q127:Q131,Q133:Q136,Q138:Q143,Q145:Q149,Q151:Q156,Q158:Q162,Q164:Q168)</f>
        <v>33964312806</v>
      </c>
      <c r="R170" s="32">
        <f>SUM(R105,R107:R111,R113:R120,R122:R125,R127:R131,R133:R136,R138:R143,R145:R149,R151:R156,R158:R162,R164:R168)</f>
        <v>35366541850</v>
      </c>
      <c r="S170" s="32">
        <f>SUM(S105,S107:S111,S113:S120,S122:S125,S127:S131,S133:S136,S138:S143,S145:S149,S151:S156,S158:S162,S164:S168)</f>
        <v>31821984456</v>
      </c>
      <c r="T170" s="37">
        <f t="shared" si="38"/>
        <v>0.89977653430087912</v>
      </c>
      <c r="U170" s="37">
        <f t="shared" si="39"/>
        <v>-1.2349374687251391E-2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553204588</v>
      </c>
      <c r="E173" s="31">
        <v>543040724</v>
      </c>
      <c r="F173" s="31">
        <v>216737618</v>
      </c>
      <c r="G173" s="36">
        <f t="shared" ref="G173:G205" si="40">IF(($D173     =0),0,($F173     /$D173     ))</f>
        <v>0.39178564802503046</v>
      </c>
      <c r="H173" s="31">
        <v>179959283</v>
      </c>
      <c r="I173" s="36">
        <f t="shared" ref="I173:I205" si="41">IF(($D173     =0),0,($H173     /$D173     ))</f>
        <v>0.32530330894508053</v>
      </c>
      <c r="J173" s="31">
        <v>178106529</v>
      </c>
      <c r="K173" s="36">
        <f t="shared" ref="K173:K205" si="42">IF(($E173     =0),0,($J173     /$E173     ))</f>
        <v>0.32798005955811155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574803430</v>
      </c>
      <c r="O173" s="36">
        <f t="shared" ref="O173:O205" si="45">IF(($E173     =0),0,($N173     /$E173     ))</f>
        <v>1.0584904678346001</v>
      </c>
      <c r="P173" s="31">
        <v>136195137</v>
      </c>
      <c r="Q173" s="31">
        <v>516589941</v>
      </c>
      <c r="R173" s="31">
        <v>508234858</v>
      </c>
      <c r="S173" s="31">
        <v>221497105</v>
      </c>
      <c r="T173" s="36">
        <f t="shared" ref="T173:T205" si="46">IF(($R173     =0),0,($S173     /$R173     ))</f>
        <v>0.43581643705359541</v>
      </c>
      <c r="U173" s="36">
        <f t="shared" ref="U173:U205" si="47">IF(($P173     =0),0,(($J173     /$P173     )-1))</f>
        <v>0.30773045883422401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431766648</v>
      </c>
      <c r="E174" s="31">
        <v>423769648</v>
      </c>
      <c r="F174" s="31">
        <v>176946376</v>
      </c>
      <c r="G174" s="36">
        <f t="shared" si="40"/>
        <v>0.40981946340607578</v>
      </c>
      <c r="H174" s="31">
        <v>130145758</v>
      </c>
      <c r="I174" s="36">
        <f t="shared" si="41"/>
        <v>0.30142614906188864</v>
      </c>
      <c r="J174" s="31">
        <v>104671296</v>
      </c>
      <c r="K174" s="36">
        <f t="shared" si="42"/>
        <v>0.2470004553039627</v>
      </c>
      <c r="L174" s="31">
        <v>0</v>
      </c>
      <c r="M174" s="36">
        <f t="shared" si="43"/>
        <v>0</v>
      </c>
      <c r="N174" s="31">
        <f t="shared" si="44"/>
        <v>411763430</v>
      </c>
      <c r="O174" s="36">
        <f t="shared" si="45"/>
        <v>0.9716680558490588</v>
      </c>
      <c r="P174" s="31">
        <v>98742406</v>
      </c>
      <c r="Q174" s="31">
        <v>396068765</v>
      </c>
      <c r="R174" s="31">
        <v>401731416</v>
      </c>
      <c r="S174" s="31">
        <v>389965442</v>
      </c>
      <c r="T174" s="36">
        <f t="shared" si="46"/>
        <v>0.97071183997220667</v>
      </c>
      <c r="U174" s="36">
        <f t="shared" si="47"/>
        <v>6.0044009865427128E-2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836257165</v>
      </c>
      <c r="E175" s="31">
        <v>867478169</v>
      </c>
      <c r="F175" s="31">
        <v>302261660</v>
      </c>
      <c r="G175" s="36">
        <f t="shared" si="40"/>
        <v>0.36144582390513808</v>
      </c>
      <c r="H175" s="31">
        <v>266258925</v>
      </c>
      <c r="I175" s="36">
        <f t="shared" si="41"/>
        <v>0.31839359486982693</v>
      </c>
      <c r="J175" s="31">
        <v>228077608</v>
      </c>
      <c r="K175" s="36">
        <f t="shared" si="42"/>
        <v>0.26292028566311965</v>
      </c>
      <c r="L175" s="31">
        <v>0</v>
      </c>
      <c r="M175" s="36">
        <f t="shared" si="43"/>
        <v>0</v>
      </c>
      <c r="N175" s="31">
        <f t="shared" si="44"/>
        <v>796598193</v>
      </c>
      <c r="O175" s="36">
        <f t="shared" si="45"/>
        <v>0.91829191957452017</v>
      </c>
      <c r="P175" s="31">
        <v>201862158</v>
      </c>
      <c r="Q175" s="31">
        <v>752032554</v>
      </c>
      <c r="R175" s="31">
        <v>763177714</v>
      </c>
      <c r="S175" s="31">
        <v>723042723</v>
      </c>
      <c r="T175" s="36">
        <f t="shared" si="46"/>
        <v>0.94741068788599347</v>
      </c>
      <c r="U175" s="36">
        <f t="shared" si="47"/>
        <v>0.1298680756201962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481217779</v>
      </c>
      <c r="E176" s="31">
        <v>481675144</v>
      </c>
      <c r="F176" s="31">
        <v>154356247</v>
      </c>
      <c r="G176" s="36">
        <f t="shared" si="40"/>
        <v>0.32076172937908015</v>
      </c>
      <c r="H176" s="31">
        <v>134404084</v>
      </c>
      <c r="I176" s="36">
        <f t="shared" si="41"/>
        <v>0.27929991339742249</v>
      </c>
      <c r="J176" s="31">
        <v>118918107</v>
      </c>
      <c r="K176" s="36">
        <f t="shared" si="42"/>
        <v>0.24688445829374164</v>
      </c>
      <c r="L176" s="31">
        <v>0</v>
      </c>
      <c r="M176" s="36">
        <f t="shared" si="43"/>
        <v>0</v>
      </c>
      <c r="N176" s="31">
        <f t="shared" si="44"/>
        <v>407678438</v>
      </c>
      <c r="O176" s="36">
        <f t="shared" si="45"/>
        <v>0.84637632453793377</v>
      </c>
      <c r="P176" s="31">
        <v>77062348</v>
      </c>
      <c r="Q176" s="31">
        <v>445843679</v>
      </c>
      <c r="R176" s="31">
        <v>448373679</v>
      </c>
      <c r="S176" s="31">
        <v>373023276</v>
      </c>
      <c r="T176" s="36">
        <f t="shared" si="46"/>
        <v>0.83194730973492315</v>
      </c>
      <c r="U176" s="36">
        <f t="shared" si="47"/>
        <v>0.54314149628557895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381509266</v>
      </c>
      <c r="E177" s="31">
        <v>403398290</v>
      </c>
      <c r="F177" s="31">
        <v>127002295</v>
      </c>
      <c r="G177" s="36">
        <f t="shared" si="40"/>
        <v>0.33289439161354473</v>
      </c>
      <c r="H177" s="31">
        <v>57304854</v>
      </c>
      <c r="I177" s="36">
        <f t="shared" si="41"/>
        <v>0.15020566761280182</v>
      </c>
      <c r="J177" s="31">
        <v>157480983</v>
      </c>
      <c r="K177" s="36">
        <f t="shared" si="42"/>
        <v>0.39038584670252319</v>
      </c>
      <c r="L177" s="31">
        <v>0</v>
      </c>
      <c r="M177" s="36">
        <f t="shared" si="43"/>
        <v>0</v>
      </c>
      <c r="N177" s="31">
        <f t="shared" si="44"/>
        <v>341788132</v>
      </c>
      <c r="O177" s="36">
        <f t="shared" si="45"/>
        <v>0.84727213890767861</v>
      </c>
      <c r="P177" s="31">
        <v>93910418</v>
      </c>
      <c r="Q177" s="31">
        <v>322337766</v>
      </c>
      <c r="R177" s="31">
        <v>357374073</v>
      </c>
      <c r="S177" s="31">
        <v>319764866</v>
      </c>
      <c r="T177" s="36">
        <f t="shared" si="46"/>
        <v>0.89476235171654439</v>
      </c>
      <c r="U177" s="36">
        <f t="shared" si="47"/>
        <v>0.67692771849870792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1373388996</v>
      </c>
      <c r="E178" s="31">
        <v>1376668986</v>
      </c>
      <c r="F178" s="31">
        <v>535820448</v>
      </c>
      <c r="G178" s="36">
        <f t="shared" si="40"/>
        <v>0.39014470740669893</v>
      </c>
      <c r="H178" s="31">
        <v>424701323</v>
      </c>
      <c r="I178" s="36">
        <f t="shared" si="41"/>
        <v>0.30923600249961519</v>
      </c>
      <c r="J178" s="31">
        <v>312159840</v>
      </c>
      <c r="K178" s="36">
        <f t="shared" si="42"/>
        <v>0.22675010708783411</v>
      </c>
      <c r="L178" s="31">
        <v>0</v>
      </c>
      <c r="M178" s="36">
        <f t="shared" si="43"/>
        <v>0</v>
      </c>
      <c r="N178" s="31">
        <f t="shared" si="44"/>
        <v>1272681611</v>
      </c>
      <c r="O178" s="36">
        <f t="shared" si="45"/>
        <v>0.92446450377142442</v>
      </c>
      <c r="P178" s="31">
        <v>327348654</v>
      </c>
      <c r="Q178" s="31">
        <v>1285222000</v>
      </c>
      <c r="R178" s="31">
        <v>1376735000</v>
      </c>
      <c r="S178" s="31">
        <v>1266352647</v>
      </c>
      <c r="T178" s="36">
        <f t="shared" si="46"/>
        <v>0.91982309376895333</v>
      </c>
      <c r="U178" s="36">
        <f t="shared" si="47"/>
        <v>-4.6399500393241255E-2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4057344442</v>
      </c>
      <c r="E179" s="32">
        <f>SUM(E173:E178)</f>
        <v>4096030961</v>
      </c>
      <c r="F179" s="32">
        <f>SUM(F173:F178)</f>
        <v>1513124644</v>
      </c>
      <c r="G179" s="37">
        <f t="shared" si="40"/>
        <v>0.37293472753674584</v>
      </c>
      <c r="H179" s="32">
        <f>SUM(H173:H178)</f>
        <v>1192774227</v>
      </c>
      <c r="I179" s="37">
        <f t="shared" si="41"/>
        <v>0.29397904073730596</v>
      </c>
      <c r="J179" s="32">
        <f>SUM(J173:J178)</f>
        <v>1099414363</v>
      </c>
      <c r="K179" s="37">
        <f t="shared" si="42"/>
        <v>0.26840968085153105</v>
      </c>
      <c r="L179" s="32">
        <f>SUM(L173:L178)</f>
        <v>0</v>
      </c>
      <c r="M179" s="37">
        <f t="shared" si="43"/>
        <v>0</v>
      </c>
      <c r="N179" s="32">
        <f t="shared" si="44"/>
        <v>3805313234</v>
      </c>
      <c r="O179" s="37">
        <f t="shared" si="45"/>
        <v>0.92902452892372067</v>
      </c>
      <c r="P179" s="32">
        <f>SUM(P173:P178)</f>
        <v>935121121</v>
      </c>
      <c r="Q179" s="32">
        <f>SUM(Q173:Q178)</f>
        <v>3718094705</v>
      </c>
      <c r="R179" s="32">
        <f>SUM(R173:R178)</f>
        <v>3855626740</v>
      </c>
      <c r="S179" s="32">
        <f>SUM(S173:S178)</f>
        <v>3293646059</v>
      </c>
      <c r="T179" s="37">
        <f t="shared" si="46"/>
        <v>0.8542440129980009</v>
      </c>
      <c r="U179" s="37">
        <f t="shared" si="47"/>
        <v>0.17569193798586014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251494355</v>
      </c>
      <c r="E180" s="31">
        <v>259922652</v>
      </c>
      <c r="F180" s="31">
        <v>101861470</v>
      </c>
      <c r="G180" s="36">
        <f t="shared" si="40"/>
        <v>0.40502487620447786</v>
      </c>
      <c r="H180" s="31">
        <v>79716584</v>
      </c>
      <c r="I180" s="36">
        <f t="shared" si="41"/>
        <v>0.31697166324071169</v>
      </c>
      <c r="J180" s="31">
        <v>54812666</v>
      </c>
      <c r="K180" s="36">
        <f t="shared" si="42"/>
        <v>0.21088068153444356</v>
      </c>
      <c r="L180" s="31">
        <v>0</v>
      </c>
      <c r="M180" s="36">
        <f t="shared" si="43"/>
        <v>0</v>
      </c>
      <c r="N180" s="31">
        <f t="shared" si="44"/>
        <v>236390720</v>
      </c>
      <c r="O180" s="36">
        <f t="shared" si="45"/>
        <v>0.90946563595388374</v>
      </c>
      <c r="P180" s="31">
        <v>61293447</v>
      </c>
      <c r="Q180" s="31">
        <v>234391797</v>
      </c>
      <c r="R180" s="31">
        <v>241198687</v>
      </c>
      <c r="S180" s="31">
        <v>179457793</v>
      </c>
      <c r="T180" s="36">
        <f t="shared" si="46"/>
        <v>0.74402475084783526</v>
      </c>
      <c r="U180" s="36">
        <f t="shared" si="47"/>
        <v>-0.10573366839688425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224414687</v>
      </c>
      <c r="E181" s="31">
        <v>225673000</v>
      </c>
      <c r="F181" s="31">
        <v>50913965</v>
      </c>
      <c r="G181" s="36">
        <f t="shared" si="40"/>
        <v>0.22687447813965936</v>
      </c>
      <c r="H181" s="31">
        <v>54133679</v>
      </c>
      <c r="I181" s="36">
        <f t="shared" si="41"/>
        <v>0.2412216407208678</v>
      </c>
      <c r="J181" s="31">
        <v>50706712</v>
      </c>
      <c r="K181" s="36">
        <f t="shared" si="42"/>
        <v>0.22469108843326405</v>
      </c>
      <c r="L181" s="31">
        <v>0</v>
      </c>
      <c r="M181" s="36">
        <f t="shared" si="43"/>
        <v>0</v>
      </c>
      <c r="N181" s="31">
        <f t="shared" si="44"/>
        <v>155754356</v>
      </c>
      <c r="O181" s="36">
        <f t="shared" si="45"/>
        <v>0.69017718557381702</v>
      </c>
      <c r="P181" s="31">
        <v>48329611</v>
      </c>
      <c r="Q181" s="31">
        <v>177266678</v>
      </c>
      <c r="R181" s="31">
        <v>201222472</v>
      </c>
      <c r="S181" s="31">
        <v>154628346</v>
      </c>
      <c r="T181" s="36">
        <f t="shared" si="46"/>
        <v>0.76844471923593105</v>
      </c>
      <c r="U181" s="36">
        <f t="shared" si="47"/>
        <v>4.9185187937887509E-2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189145620</v>
      </c>
      <c r="E182" s="31">
        <v>194341184</v>
      </c>
      <c r="F182" s="31">
        <v>44489808</v>
      </c>
      <c r="G182" s="36">
        <f t="shared" si="40"/>
        <v>0.23521458228850342</v>
      </c>
      <c r="H182" s="31">
        <v>43717846</v>
      </c>
      <c r="I182" s="36">
        <f t="shared" si="41"/>
        <v>0.2311332718145945</v>
      </c>
      <c r="J182" s="31">
        <v>50108361</v>
      </c>
      <c r="K182" s="36">
        <f t="shared" si="42"/>
        <v>0.25783706761815345</v>
      </c>
      <c r="L182" s="31">
        <v>0</v>
      </c>
      <c r="M182" s="36">
        <f t="shared" si="43"/>
        <v>0</v>
      </c>
      <c r="N182" s="31">
        <f t="shared" si="44"/>
        <v>138316015</v>
      </c>
      <c r="O182" s="36">
        <f t="shared" si="45"/>
        <v>0.71171746591808349</v>
      </c>
      <c r="P182" s="31">
        <v>43492818</v>
      </c>
      <c r="Q182" s="31">
        <v>187067217</v>
      </c>
      <c r="R182" s="31">
        <v>187590217</v>
      </c>
      <c r="S182" s="31">
        <v>133179566</v>
      </c>
      <c r="T182" s="36">
        <f t="shared" si="46"/>
        <v>0.70994942129631422</v>
      </c>
      <c r="U182" s="36">
        <f t="shared" si="47"/>
        <v>0.15210656159368652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584321400</v>
      </c>
      <c r="E183" s="31">
        <v>590705775</v>
      </c>
      <c r="F183" s="31">
        <v>203852165</v>
      </c>
      <c r="G183" s="36">
        <f t="shared" si="40"/>
        <v>0.34886992843322184</v>
      </c>
      <c r="H183" s="31">
        <v>184233780</v>
      </c>
      <c r="I183" s="36">
        <f t="shared" si="41"/>
        <v>0.31529528098748394</v>
      </c>
      <c r="J183" s="31">
        <v>166457999</v>
      </c>
      <c r="K183" s="36">
        <f t="shared" si="42"/>
        <v>0.28179511026449672</v>
      </c>
      <c r="L183" s="31">
        <v>0</v>
      </c>
      <c r="M183" s="36">
        <f t="shared" si="43"/>
        <v>0</v>
      </c>
      <c r="N183" s="31">
        <f t="shared" si="44"/>
        <v>554543944</v>
      </c>
      <c r="O183" s="36">
        <f t="shared" si="45"/>
        <v>0.93878199176231181</v>
      </c>
      <c r="P183" s="31">
        <v>139822186</v>
      </c>
      <c r="Q183" s="31">
        <v>553470131</v>
      </c>
      <c r="R183" s="31">
        <v>561819108</v>
      </c>
      <c r="S183" s="31">
        <v>492558325</v>
      </c>
      <c r="T183" s="36">
        <f t="shared" si="46"/>
        <v>0.87672049239023031</v>
      </c>
      <c r="U183" s="36">
        <f t="shared" si="47"/>
        <v>0.19049775834573213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585924134</v>
      </c>
      <c r="E184" s="31">
        <v>619051632</v>
      </c>
      <c r="F184" s="31">
        <v>228454995</v>
      </c>
      <c r="G184" s="36">
        <f t="shared" si="40"/>
        <v>0.38990541905208498</v>
      </c>
      <c r="H184" s="31">
        <v>185536377</v>
      </c>
      <c r="I184" s="36">
        <f t="shared" si="41"/>
        <v>0.31665597341651741</v>
      </c>
      <c r="J184" s="31">
        <v>151076092</v>
      </c>
      <c r="K184" s="36">
        <f t="shared" si="42"/>
        <v>0.24404441276071137</v>
      </c>
      <c r="L184" s="31">
        <v>0</v>
      </c>
      <c r="M184" s="36">
        <f t="shared" si="43"/>
        <v>0</v>
      </c>
      <c r="N184" s="31">
        <f t="shared" si="44"/>
        <v>565067464</v>
      </c>
      <c r="O184" s="36">
        <f t="shared" si="45"/>
        <v>0.9127953708391161</v>
      </c>
      <c r="P184" s="31">
        <v>279454019</v>
      </c>
      <c r="Q184" s="31">
        <v>1060048809</v>
      </c>
      <c r="R184" s="31">
        <v>1080695549</v>
      </c>
      <c r="S184" s="31">
        <v>1082692670</v>
      </c>
      <c r="T184" s="36">
        <f t="shared" si="46"/>
        <v>1.0018479959520958</v>
      </c>
      <c r="U184" s="36">
        <f t="shared" si="47"/>
        <v>-0.45938837258232457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1835300196</v>
      </c>
      <c r="E185" s="32">
        <f>SUM(E180:E184)</f>
        <v>1889694243</v>
      </c>
      <c r="F185" s="32">
        <f>SUM(F180:F184)</f>
        <v>629572403</v>
      </c>
      <c r="G185" s="37">
        <f t="shared" si="40"/>
        <v>0.34303510911846491</v>
      </c>
      <c r="H185" s="32">
        <f>SUM(H180:H184)</f>
        <v>547338266</v>
      </c>
      <c r="I185" s="37">
        <f t="shared" si="41"/>
        <v>0.29822819568859243</v>
      </c>
      <c r="J185" s="32">
        <f>SUM(J180:J184)</f>
        <v>473161830</v>
      </c>
      <c r="K185" s="37">
        <f t="shared" si="42"/>
        <v>0.25039068185381563</v>
      </c>
      <c r="L185" s="32">
        <f>SUM(L180:L184)</f>
        <v>0</v>
      </c>
      <c r="M185" s="37">
        <f t="shared" si="43"/>
        <v>0</v>
      </c>
      <c r="N185" s="32">
        <f t="shared" si="44"/>
        <v>1650072499</v>
      </c>
      <c r="O185" s="37">
        <f t="shared" si="45"/>
        <v>0.87319549451577605</v>
      </c>
      <c r="P185" s="32">
        <f>SUM(P180:P184)</f>
        <v>572392081</v>
      </c>
      <c r="Q185" s="32">
        <f>SUM(Q180:Q184)</f>
        <v>2212244632</v>
      </c>
      <c r="R185" s="32">
        <f>SUM(R180:R184)</f>
        <v>2272526033</v>
      </c>
      <c r="S185" s="32">
        <f>SUM(S180:S184)</f>
        <v>2042516700</v>
      </c>
      <c r="T185" s="37">
        <f t="shared" si="46"/>
        <v>0.89878693152026923</v>
      </c>
      <c r="U185" s="37">
        <f t="shared" si="47"/>
        <v>-0.17336062865621649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293731126</v>
      </c>
      <c r="E186" s="31">
        <v>332000416</v>
      </c>
      <c r="F186" s="31">
        <v>109763785</v>
      </c>
      <c r="G186" s="36">
        <f t="shared" si="40"/>
        <v>0.37368795910311525</v>
      </c>
      <c r="H186" s="31">
        <v>87660149</v>
      </c>
      <c r="I186" s="36">
        <f t="shared" si="41"/>
        <v>0.29843670364032171</v>
      </c>
      <c r="J186" s="31">
        <v>70456105</v>
      </c>
      <c r="K186" s="36">
        <f t="shared" si="42"/>
        <v>0.21221691782458491</v>
      </c>
      <c r="L186" s="31">
        <v>0</v>
      </c>
      <c r="M186" s="36">
        <f t="shared" si="43"/>
        <v>0</v>
      </c>
      <c r="N186" s="31">
        <f t="shared" si="44"/>
        <v>267880039</v>
      </c>
      <c r="O186" s="36">
        <f t="shared" si="45"/>
        <v>0.80686657633585612</v>
      </c>
      <c r="P186" s="31">
        <v>143409543</v>
      </c>
      <c r="Q186" s="31">
        <v>273303155</v>
      </c>
      <c r="R186" s="31">
        <v>280212957</v>
      </c>
      <c r="S186" s="31">
        <v>310152554</v>
      </c>
      <c r="T186" s="36">
        <f t="shared" si="46"/>
        <v>1.106845869372129</v>
      </c>
      <c r="U186" s="36">
        <f t="shared" si="47"/>
        <v>-0.50870699727423307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242027966</v>
      </c>
      <c r="E187" s="31">
        <v>245787966</v>
      </c>
      <c r="F187" s="31">
        <v>184799427</v>
      </c>
      <c r="G187" s="36">
        <f t="shared" si="40"/>
        <v>0.76354575900538701</v>
      </c>
      <c r="H187" s="31">
        <v>-9281058</v>
      </c>
      <c r="I187" s="36">
        <f t="shared" si="41"/>
        <v>-3.8347047877929939E-2</v>
      </c>
      <c r="J187" s="31">
        <v>51485226</v>
      </c>
      <c r="K187" s="36">
        <f t="shared" si="42"/>
        <v>0.2094700844711006</v>
      </c>
      <c r="L187" s="31">
        <v>0</v>
      </c>
      <c r="M187" s="36">
        <f t="shared" si="43"/>
        <v>0</v>
      </c>
      <c r="N187" s="31">
        <f t="shared" si="44"/>
        <v>227003595</v>
      </c>
      <c r="O187" s="36">
        <f t="shared" si="45"/>
        <v>0.923574895444637</v>
      </c>
      <c r="P187" s="31">
        <v>56175415</v>
      </c>
      <c r="Q187" s="31">
        <v>238676209</v>
      </c>
      <c r="R187" s="31">
        <v>227965167</v>
      </c>
      <c r="S187" s="31">
        <v>210948415</v>
      </c>
      <c r="T187" s="36">
        <f t="shared" si="46"/>
        <v>0.9253537186231614</v>
      </c>
      <c r="U187" s="36">
        <f t="shared" si="47"/>
        <v>-8.3491844252507996E-2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2162879101</v>
      </c>
      <c r="E188" s="31">
        <v>2169479256</v>
      </c>
      <c r="F188" s="31">
        <v>802328518</v>
      </c>
      <c r="G188" s="36">
        <f t="shared" si="40"/>
        <v>0.37095393710589097</v>
      </c>
      <c r="H188" s="31">
        <v>688627958</v>
      </c>
      <c r="I188" s="36">
        <f t="shared" si="41"/>
        <v>0.31838485918219617</v>
      </c>
      <c r="J188" s="31">
        <v>571283358</v>
      </c>
      <c r="K188" s="36">
        <f t="shared" si="42"/>
        <v>0.26332741205984594</v>
      </c>
      <c r="L188" s="31">
        <v>0</v>
      </c>
      <c r="M188" s="36">
        <f t="shared" si="43"/>
        <v>0</v>
      </c>
      <c r="N188" s="31">
        <f t="shared" si="44"/>
        <v>2062239834</v>
      </c>
      <c r="O188" s="36">
        <f t="shared" si="45"/>
        <v>0.95056904936822317</v>
      </c>
      <c r="P188" s="31">
        <v>563278727</v>
      </c>
      <c r="Q188" s="31">
        <v>2271801108</v>
      </c>
      <c r="R188" s="31">
        <v>2265258316</v>
      </c>
      <c r="S188" s="31">
        <v>2032761690</v>
      </c>
      <c r="T188" s="36">
        <f t="shared" si="46"/>
        <v>0.89736418828800801</v>
      </c>
      <c r="U188" s="36">
        <f t="shared" si="47"/>
        <v>1.4210781654461435E-2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696026549</v>
      </c>
      <c r="E189" s="31">
        <v>696687917</v>
      </c>
      <c r="F189" s="31">
        <v>171273222</v>
      </c>
      <c r="G189" s="36">
        <f t="shared" si="40"/>
        <v>0.24607282904089339</v>
      </c>
      <c r="H189" s="31">
        <v>117457676</v>
      </c>
      <c r="I189" s="36">
        <f t="shared" si="41"/>
        <v>0.16875459157233957</v>
      </c>
      <c r="J189" s="31">
        <v>141563094</v>
      </c>
      <c r="K189" s="36">
        <f t="shared" si="42"/>
        <v>0.20319441538412672</v>
      </c>
      <c r="L189" s="31">
        <v>0</v>
      </c>
      <c r="M189" s="36">
        <f t="shared" si="43"/>
        <v>0</v>
      </c>
      <c r="N189" s="31">
        <f t="shared" si="44"/>
        <v>430293992</v>
      </c>
      <c r="O189" s="36">
        <f t="shared" si="45"/>
        <v>0.61762803904061392</v>
      </c>
      <c r="P189" s="31">
        <v>106255039</v>
      </c>
      <c r="Q189" s="31">
        <v>645501143</v>
      </c>
      <c r="R189" s="31">
        <v>668712980</v>
      </c>
      <c r="S189" s="31">
        <v>400266417</v>
      </c>
      <c r="T189" s="36">
        <f t="shared" si="46"/>
        <v>0.59856235630419496</v>
      </c>
      <c r="U189" s="36">
        <f t="shared" si="47"/>
        <v>0.33229534648234416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500197000</v>
      </c>
      <c r="E190" s="31">
        <v>417707000</v>
      </c>
      <c r="F190" s="31">
        <v>183369721</v>
      </c>
      <c r="G190" s="36">
        <f t="shared" si="40"/>
        <v>0.36659500356859398</v>
      </c>
      <c r="H190" s="31">
        <v>141628485</v>
      </c>
      <c r="I190" s="36">
        <f t="shared" si="41"/>
        <v>0.283145410708181</v>
      </c>
      <c r="J190" s="31">
        <v>122777992</v>
      </c>
      <c r="K190" s="36">
        <f t="shared" si="42"/>
        <v>0.29393328816610687</v>
      </c>
      <c r="L190" s="31">
        <v>0</v>
      </c>
      <c r="M190" s="36">
        <f t="shared" si="43"/>
        <v>0</v>
      </c>
      <c r="N190" s="31">
        <f t="shared" si="44"/>
        <v>447776198</v>
      </c>
      <c r="O190" s="36">
        <f t="shared" si="45"/>
        <v>1.0719863397070195</v>
      </c>
      <c r="P190" s="31">
        <v>129187284</v>
      </c>
      <c r="Q190" s="31">
        <v>475427000</v>
      </c>
      <c r="R190" s="31">
        <v>487957000</v>
      </c>
      <c r="S190" s="31">
        <v>455374810</v>
      </c>
      <c r="T190" s="36">
        <f t="shared" si="46"/>
        <v>0.9332273335560306</v>
      </c>
      <c r="U190" s="36">
        <f t="shared" si="47"/>
        <v>-4.9612406125048691E-2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3894861742</v>
      </c>
      <c r="E191" s="32">
        <f>SUM(E186:E190)</f>
        <v>3861662555</v>
      </c>
      <c r="F191" s="32">
        <f>SUM(F186:F190)</f>
        <v>1451534673</v>
      </c>
      <c r="G191" s="37">
        <f t="shared" si="40"/>
        <v>0.37267938354459823</v>
      </c>
      <c r="H191" s="32">
        <f>SUM(H186:H190)</f>
        <v>1026093210</v>
      </c>
      <c r="I191" s="37">
        <f t="shared" si="41"/>
        <v>0.26344791624698444</v>
      </c>
      <c r="J191" s="32">
        <f>SUM(J186:J190)</f>
        <v>957565775</v>
      </c>
      <c r="K191" s="37">
        <f t="shared" si="42"/>
        <v>0.2479672320825039</v>
      </c>
      <c r="L191" s="32">
        <f>SUM(L186:L190)</f>
        <v>0</v>
      </c>
      <c r="M191" s="37">
        <f t="shared" si="43"/>
        <v>0</v>
      </c>
      <c r="N191" s="32">
        <f t="shared" si="44"/>
        <v>3435193658</v>
      </c>
      <c r="O191" s="37">
        <f t="shared" si="45"/>
        <v>0.88956339635429382</v>
      </c>
      <c r="P191" s="32">
        <f>SUM(P186:P190)</f>
        <v>998306008</v>
      </c>
      <c r="Q191" s="32">
        <f>SUM(Q186:Q190)</f>
        <v>3904708615</v>
      </c>
      <c r="R191" s="32">
        <f>SUM(R186:R190)</f>
        <v>3930106420</v>
      </c>
      <c r="S191" s="32">
        <f>SUM(S186:S190)</f>
        <v>3409503886</v>
      </c>
      <c r="T191" s="37">
        <f t="shared" si="46"/>
        <v>0.86753474884275528</v>
      </c>
      <c r="U191" s="37">
        <f t="shared" si="47"/>
        <v>-4.0809363735693327E-2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147817776</v>
      </c>
      <c r="E192" s="31">
        <v>147817776</v>
      </c>
      <c r="F192" s="31">
        <v>48532415</v>
      </c>
      <c r="G192" s="36">
        <f t="shared" si="40"/>
        <v>0.32832597210771186</v>
      </c>
      <c r="H192" s="31">
        <v>55807591</v>
      </c>
      <c r="I192" s="36">
        <f t="shared" si="41"/>
        <v>0.37754316503855395</v>
      </c>
      <c r="J192" s="31">
        <v>59005717</v>
      </c>
      <c r="K192" s="36">
        <f t="shared" si="42"/>
        <v>0.3991787631820411</v>
      </c>
      <c r="L192" s="31">
        <v>0</v>
      </c>
      <c r="M192" s="36">
        <f t="shared" si="43"/>
        <v>0</v>
      </c>
      <c r="N192" s="31">
        <f t="shared" si="44"/>
        <v>163345723</v>
      </c>
      <c r="O192" s="36">
        <f t="shared" si="45"/>
        <v>1.1050479003283069</v>
      </c>
      <c r="P192" s="31">
        <v>26787162</v>
      </c>
      <c r="Q192" s="31">
        <v>139449529</v>
      </c>
      <c r="R192" s="31">
        <v>139450724</v>
      </c>
      <c r="S192" s="31">
        <v>71300370</v>
      </c>
      <c r="T192" s="36">
        <f t="shared" si="46"/>
        <v>0.51129436947204376</v>
      </c>
      <c r="U192" s="36">
        <f t="shared" si="47"/>
        <v>1.2027610465042917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399589249</v>
      </c>
      <c r="E193" s="31">
        <v>403819796</v>
      </c>
      <c r="F193" s="31">
        <v>139821383</v>
      </c>
      <c r="G193" s="36">
        <f t="shared" si="40"/>
        <v>0.3499127750556672</v>
      </c>
      <c r="H193" s="31">
        <v>108277321</v>
      </c>
      <c r="I193" s="36">
        <f t="shared" si="41"/>
        <v>0.27097155709512094</v>
      </c>
      <c r="J193" s="31">
        <v>99058012</v>
      </c>
      <c r="K193" s="36">
        <f t="shared" si="42"/>
        <v>0.2453025160757597</v>
      </c>
      <c r="L193" s="31">
        <v>0</v>
      </c>
      <c r="M193" s="36">
        <f t="shared" si="43"/>
        <v>0</v>
      </c>
      <c r="N193" s="31">
        <f t="shared" si="44"/>
        <v>347156716</v>
      </c>
      <c r="O193" s="36">
        <f t="shared" si="45"/>
        <v>0.85968226282794713</v>
      </c>
      <c r="P193" s="31">
        <v>90071944</v>
      </c>
      <c r="Q193" s="31">
        <v>365142708</v>
      </c>
      <c r="R193" s="31">
        <v>379729048</v>
      </c>
      <c r="S193" s="31">
        <v>327439120</v>
      </c>
      <c r="T193" s="36">
        <f t="shared" si="46"/>
        <v>0.86229673954255925</v>
      </c>
      <c r="U193" s="36">
        <f t="shared" si="47"/>
        <v>9.9765449716506582E-2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317875777</v>
      </c>
      <c r="E194" s="31">
        <v>328441981</v>
      </c>
      <c r="F194" s="31">
        <v>102503651</v>
      </c>
      <c r="G194" s="36">
        <f t="shared" si="40"/>
        <v>0.32246449215914935</v>
      </c>
      <c r="H194" s="31">
        <v>79436959</v>
      </c>
      <c r="I194" s="36">
        <f t="shared" si="41"/>
        <v>0.24989937814607371</v>
      </c>
      <c r="J194" s="31">
        <v>124235962</v>
      </c>
      <c r="K194" s="36">
        <f t="shared" si="42"/>
        <v>0.37825847238450311</v>
      </c>
      <c r="L194" s="31">
        <v>0</v>
      </c>
      <c r="M194" s="36">
        <f t="shared" si="43"/>
        <v>0</v>
      </c>
      <c r="N194" s="31">
        <f t="shared" si="44"/>
        <v>306176572</v>
      </c>
      <c r="O194" s="36">
        <f t="shared" si="45"/>
        <v>0.93220900406151186</v>
      </c>
      <c r="P194" s="31">
        <v>63415351</v>
      </c>
      <c r="Q194" s="31">
        <v>331297949</v>
      </c>
      <c r="R194" s="31">
        <v>329905379</v>
      </c>
      <c r="S194" s="31">
        <v>217885755</v>
      </c>
      <c r="T194" s="36">
        <f t="shared" si="46"/>
        <v>0.66044923444549231</v>
      </c>
      <c r="U194" s="36">
        <f t="shared" si="47"/>
        <v>0.95908340868443664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134853005</v>
      </c>
      <c r="E195" s="31">
        <v>165769587</v>
      </c>
      <c r="F195" s="31">
        <v>255281099</v>
      </c>
      <c r="G195" s="36">
        <f t="shared" si="40"/>
        <v>1.8930323354677931</v>
      </c>
      <c r="H195" s="31">
        <v>215263476</v>
      </c>
      <c r="I195" s="36">
        <f t="shared" si="41"/>
        <v>1.5962823816940528</v>
      </c>
      <c r="J195" s="31">
        <v>169056216</v>
      </c>
      <c r="K195" s="36">
        <f t="shared" si="42"/>
        <v>1.0198264896443279</v>
      </c>
      <c r="L195" s="31">
        <v>0</v>
      </c>
      <c r="M195" s="36">
        <f t="shared" si="43"/>
        <v>0</v>
      </c>
      <c r="N195" s="31">
        <f t="shared" si="44"/>
        <v>639600791</v>
      </c>
      <c r="O195" s="36">
        <f t="shared" si="45"/>
        <v>3.8583723502912508</v>
      </c>
      <c r="P195" s="31">
        <v>31985289</v>
      </c>
      <c r="Q195" s="31">
        <v>125554154</v>
      </c>
      <c r="R195" s="31">
        <v>139350532</v>
      </c>
      <c r="S195" s="31">
        <v>96311060</v>
      </c>
      <c r="T195" s="36">
        <f t="shared" si="46"/>
        <v>0.69114239190705062</v>
      </c>
      <c r="U195" s="36">
        <f t="shared" si="47"/>
        <v>4.2854365642905403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247047137</v>
      </c>
      <c r="E196" s="31">
        <v>247047137</v>
      </c>
      <c r="F196" s="31">
        <v>54381844</v>
      </c>
      <c r="G196" s="36">
        <f t="shared" si="40"/>
        <v>0.22012740022160224</v>
      </c>
      <c r="H196" s="31">
        <v>39553685</v>
      </c>
      <c r="I196" s="36">
        <f t="shared" si="41"/>
        <v>0.16010582223424027</v>
      </c>
      <c r="J196" s="31">
        <v>45529137</v>
      </c>
      <c r="K196" s="36">
        <f t="shared" si="42"/>
        <v>0.1842933196995519</v>
      </c>
      <c r="L196" s="31">
        <v>0</v>
      </c>
      <c r="M196" s="36">
        <f t="shared" si="43"/>
        <v>0</v>
      </c>
      <c r="N196" s="31">
        <f t="shared" si="44"/>
        <v>139464666</v>
      </c>
      <c r="O196" s="36">
        <f t="shared" si="45"/>
        <v>0.56452654215539444</v>
      </c>
      <c r="P196" s="31">
        <v>33005649</v>
      </c>
      <c r="Q196" s="31">
        <v>226498723</v>
      </c>
      <c r="R196" s="31">
        <v>239778723</v>
      </c>
      <c r="S196" s="31">
        <v>156697386</v>
      </c>
      <c r="T196" s="36">
        <f t="shared" si="46"/>
        <v>0.65350830148511552</v>
      </c>
      <c r="U196" s="36">
        <f t="shared" si="47"/>
        <v>0.37943468404454039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159186310</v>
      </c>
      <c r="E197" s="31">
        <v>159186310</v>
      </c>
      <c r="F197" s="31">
        <v>66256127</v>
      </c>
      <c r="G197" s="36">
        <f t="shared" si="40"/>
        <v>0.41621749382845796</v>
      </c>
      <c r="H197" s="31">
        <v>52560358</v>
      </c>
      <c r="I197" s="36">
        <f t="shared" si="41"/>
        <v>0.33018139562378196</v>
      </c>
      <c r="J197" s="31">
        <v>1305875</v>
      </c>
      <c r="K197" s="36">
        <f t="shared" si="42"/>
        <v>8.2034378458800891E-3</v>
      </c>
      <c r="L197" s="31">
        <v>0</v>
      </c>
      <c r="M197" s="36">
        <f t="shared" si="43"/>
        <v>0</v>
      </c>
      <c r="N197" s="31">
        <f t="shared" si="44"/>
        <v>120122360</v>
      </c>
      <c r="O197" s="36">
        <f t="shared" si="45"/>
        <v>0.75460232729812005</v>
      </c>
      <c r="P197" s="31">
        <v>38670856</v>
      </c>
      <c r="Q197" s="31">
        <v>155248159</v>
      </c>
      <c r="R197" s="31">
        <v>156147569</v>
      </c>
      <c r="S197" s="31">
        <v>153703891</v>
      </c>
      <c r="T197" s="36">
        <f t="shared" si="46"/>
        <v>0.98435020144309771</v>
      </c>
      <c r="U197" s="36">
        <f t="shared" si="47"/>
        <v>-0.96623102938295446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1406369254</v>
      </c>
      <c r="E198" s="32">
        <f>SUM(E192:E197)</f>
        <v>1452082587</v>
      </c>
      <c r="F198" s="32">
        <f>SUM(F192:F197)</f>
        <v>666776519</v>
      </c>
      <c r="G198" s="37">
        <f t="shared" si="40"/>
        <v>0.47411198524395498</v>
      </c>
      <c r="H198" s="32">
        <f>SUM(H192:H197)</f>
        <v>550899390</v>
      </c>
      <c r="I198" s="37">
        <f t="shared" si="41"/>
        <v>0.39171745857862733</v>
      </c>
      <c r="J198" s="32">
        <f>SUM(J192:J197)</f>
        <v>498190919</v>
      </c>
      <c r="K198" s="37">
        <f t="shared" si="42"/>
        <v>0.34308717937955685</v>
      </c>
      <c r="L198" s="32">
        <f>SUM(L192:L197)</f>
        <v>0</v>
      </c>
      <c r="M198" s="37">
        <f t="shared" si="43"/>
        <v>0</v>
      </c>
      <c r="N198" s="32">
        <f t="shared" si="44"/>
        <v>1715866828</v>
      </c>
      <c r="O198" s="37">
        <f t="shared" si="45"/>
        <v>1.1816592550324412</v>
      </c>
      <c r="P198" s="32">
        <f>SUM(P192:P197)</f>
        <v>283936251</v>
      </c>
      <c r="Q198" s="32">
        <f>SUM(Q192:Q197)</f>
        <v>1343191222</v>
      </c>
      <c r="R198" s="32">
        <f>SUM(R192:R197)</f>
        <v>1384361975</v>
      </c>
      <c r="S198" s="32">
        <f>SUM(S192:S197)</f>
        <v>1023337582</v>
      </c>
      <c r="T198" s="37">
        <f t="shared" si="46"/>
        <v>0.73921243177746199</v>
      </c>
      <c r="U198" s="37">
        <f t="shared" si="47"/>
        <v>0.75458722598968175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294283788</v>
      </c>
      <c r="E199" s="31">
        <v>308548304</v>
      </c>
      <c r="F199" s="31">
        <v>97138908</v>
      </c>
      <c r="G199" s="36">
        <f t="shared" si="40"/>
        <v>0.33008582858121971</v>
      </c>
      <c r="H199" s="31">
        <v>116379483</v>
      </c>
      <c r="I199" s="36">
        <f t="shared" si="41"/>
        <v>0.3954668512014668</v>
      </c>
      <c r="J199" s="31">
        <v>78704303</v>
      </c>
      <c r="K199" s="36">
        <f t="shared" si="42"/>
        <v>0.25507935703966794</v>
      </c>
      <c r="L199" s="31">
        <v>0</v>
      </c>
      <c r="M199" s="36">
        <f t="shared" si="43"/>
        <v>0</v>
      </c>
      <c r="N199" s="31">
        <f t="shared" si="44"/>
        <v>292222694</v>
      </c>
      <c r="O199" s="36">
        <f t="shared" si="45"/>
        <v>0.94708896536342657</v>
      </c>
      <c r="P199" s="31">
        <v>71761345</v>
      </c>
      <c r="Q199" s="31">
        <v>268640763</v>
      </c>
      <c r="R199" s="31">
        <v>282205088</v>
      </c>
      <c r="S199" s="31">
        <v>176328831</v>
      </c>
      <c r="T199" s="36">
        <f t="shared" si="46"/>
        <v>0.62482513072195212</v>
      </c>
      <c r="U199" s="36">
        <f t="shared" si="47"/>
        <v>9.675066708964275E-2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264716107</v>
      </c>
      <c r="E200" s="31">
        <v>256522153</v>
      </c>
      <c r="F200" s="31">
        <v>92962883</v>
      </c>
      <c r="G200" s="36">
        <f t="shared" si="40"/>
        <v>0.35117954873822621</v>
      </c>
      <c r="H200" s="31">
        <v>79805719</v>
      </c>
      <c r="I200" s="36">
        <f t="shared" si="41"/>
        <v>0.30147662680760112</v>
      </c>
      <c r="J200" s="31">
        <v>56909776</v>
      </c>
      <c r="K200" s="36">
        <f t="shared" si="42"/>
        <v>0.22185131121989296</v>
      </c>
      <c r="L200" s="31">
        <v>0</v>
      </c>
      <c r="M200" s="36">
        <f t="shared" si="43"/>
        <v>0</v>
      </c>
      <c r="N200" s="31">
        <f t="shared" si="44"/>
        <v>229678378</v>
      </c>
      <c r="O200" s="36">
        <f t="shared" si="45"/>
        <v>0.89535494425699758</v>
      </c>
      <c r="P200" s="31">
        <v>73371436</v>
      </c>
      <c r="Q200" s="31">
        <v>231152396</v>
      </c>
      <c r="R200" s="31">
        <v>234943951</v>
      </c>
      <c r="S200" s="31">
        <v>224280459</v>
      </c>
      <c r="T200" s="36">
        <f t="shared" si="46"/>
        <v>0.95461261311639389</v>
      </c>
      <c r="U200" s="36">
        <f t="shared" si="47"/>
        <v>-0.22436060812548364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455472000</v>
      </c>
      <c r="E201" s="31">
        <v>436785900</v>
      </c>
      <c r="F201" s="31">
        <v>163701635</v>
      </c>
      <c r="G201" s="36">
        <f t="shared" si="40"/>
        <v>0.35941097367126851</v>
      </c>
      <c r="H201" s="31">
        <v>142973526</v>
      </c>
      <c r="I201" s="36">
        <f t="shared" si="41"/>
        <v>0.31390189956792075</v>
      </c>
      <c r="J201" s="31">
        <v>112042266</v>
      </c>
      <c r="K201" s="36">
        <f t="shared" si="42"/>
        <v>0.25651529960101732</v>
      </c>
      <c r="L201" s="31">
        <v>0</v>
      </c>
      <c r="M201" s="36">
        <f t="shared" si="43"/>
        <v>0</v>
      </c>
      <c r="N201" s="31">
        <f t="shared" si="44"/>
        <v>418717427</v>
      </c>
      <c r="O201" s="36">
        <f t="shared" si="45"/>
        <v>0.9586331129278669</v>
      </c>
      <c r="P201" s="31">
        <v>116256739</v>
      </c>
      <c r="Q201" s="31">
        <v>434809000</v>
      </c>
      <c r="R201" s="31">
        <v>435997433</v>
      </c>
      <c r="S201" s="31">
        <v>412454378</v>
      </c>
      <c r="T201" s="36">
        <f t="shared" si="46"/>
        <v>0.94600184951088917</v>
      </c>
      <c r="U201" s="36">
        <f t="shared" si="47"/>
        <v>-3.6251429691314452E-2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1000201492</v>
      </c>
      <c r="E202" s="31">
        <v>943136092</v>
      </c>
      <c r="F202" s="31">
        <v>348138735</v>
      </c>
      <c r="G202" s="36">
        <f t="shared" si="40"/>
        <v>0.34806860196125361</v>
      </c>
      <c r="H202" s="31">
        <v>274295977</v>
      </c>
      <c r="I202" s="36">
        <f t="shared" si="41"/>
        <v>0.27424071968890845</v>
      </c>
      <c r="J202" s="31">
        <v>339674583</v>
      </c>
      <c r="K202" s="36">
        <f t="shared" si="42"/>
        <v>0.36015436783857063</v>
      </c>
      <c r="L202" s="31">
        <v>0</v>
      </c>
      <c r="M202" s="36">
        <f t="shared" si="43"/>
        <v>0</v>
      </c>
      <c r="N202" s="31">
        <f t="shared" si="44"/>
        <v>962109295</v>
      </c>
      <c r="O202" s="36">
        <f t="shared" si="45"/>
        <v>1.0201171423307167</v>
      </c>
      <c r="P202" s="31">
        <v>205830961</v>
      </c>
      <c r="Q202" s="31">
        <v>865200854</v>
      </c>
      <c r="R202" s="31">
        <v>861306085</v>
      </c>
      <c r="S202" s="31">
        <v>780251772</v>
      </c>
      <c r="T202" s="36">
        <f t="shared" si="46"/>
        <v>0.90589371837539034</v>
      </c>
      <c r="U202" s="36">
        <f t="shared" si="47"/>
        <v>0.65025990914943055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1371666187</v>
      </c>
      <c r="E203" s="31">
        <v>1453997580</v>
      </c>
      <c r="F203" s="31">
        <v>538324452</v>
      </c>
      <c r="G203" s="36">
        <f t="shared" si="40"/>
        <v>0.39246024805596524</v>
      </c>
      <c r="H203" s="31">
        <v>443183359</v>
      </c>
      <c r="I203" s="36">
        <f t="shared" si="41"/>
        <v>0.32309855211149852</v>
      </c>
      <c r="J203" s="31">
        <v>343865543</v>
      </c>
      <c r="K203" s="36">
        <f t="shared" si="42"/>
        <v>0.23649664052398217</v>
      </c>
      <c r="L203" s="31">
        <v>0</v>
      </c>
      <c r="M203" s="36">
        <f t="shared" si="43"/>
        <v>0</v>
      </c>
      <c r="N203" s="31">
        <f t="shared" si="44"/>
        <v>1325373354</v>
      </c>
      <c r="O203" s="36">
        <f t="shared" si="45"/>
        <v>0.91153752401706201</v>
      </c>
      <c r="P203" s="31">
        <v>579546867</v>
      </c>
      <c r="Q203" s="31">
        <v>1273051732</v>
      </c>
      <c r="R203" s="31">
        <v>1312647010</v>
      </c>
      <c r="S203" s="31">
        <v>1244763198</v>
      </c>
      <c r="T203" s="36">
        <f t="shared" si="46"/>
        <v>0.94828479287817069</v>
      </c>
      <c r="U203" s="36">
        <f t="shared" si="47"/>
        <v>-0.40666482284684669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3386339574</v>
      </c>
      <c r="E204" s="32">
        <f>SUM(E199:E203)</f>
        <v>3398990029</v>
      </c>
      <c r="F204" s="32">
        <f>SUM(F199:F203)</f>
        <v>1240266613</v>
      </c>
      <c r="G204" s="37">
        <f t="shared" si="40"/>
        <v>0.36625583049102683</v>
      </c>
      <c r="H204" s="32">
        <f>SUM(H199:H203)</f>
        <v>1056638064</v>
      </c>
      <c r="I204" s="37">
        <f t="shared" si="41"/>
        <v>0.31202956493576978</v>
      </c>
      <c r="J204" s="32">
        <f>SUM(J199:J203)</f>
        <v>931196471</v>
      </c>
      <c r="K204" s="37">
        <f t="shared" si="42"/>
        <v>0.27396269569933474</v>
      </c>
      <c r="L204" s="32">
        <f>SUM(L199:L203)</f>
        <v>0</v>
      </c>
      <c r="M204" s="37">
        <f t="shared" si="43"/>
        <v>0</v>
      </c>
      <c r="N204" s="32">
        <f t="shared" si="44"/>
        <v>3228101148</v>
      </c>
      <c r="O204" s="37">
        <f t="shared" si="45"/>
        <v>0.94972362980120995</v>
      </c>
      <c r="P204" s="32">
        <f>SUM(P199:P203)</f>
        <v>1046767348</v>
      </c>
      <c r="Q204" s="32">
        <f>SUM(Q199:Q203)</f>
        <v>3072854745</v>
      </c>
      <c r="R204" s="32">
        <f>SUM(R199:R203)</f>
        <v>3127099567</v>
      </c>
      <c r="S204" s="32">
        <f>SUM(S199:S203)</f>
        <v>2838078638</v>
      </c>
      <c r="T204" s="37">
        <f t="shared" si="46"/>
        <v>0.90757539924535446</v>
      </c>
      <c r="U204" s="37">
        <f t="shared" si="47"/>
        <v>-0.1104074150008737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14580215208</v>
      </c>
      <c r="E205" s="32">
        <f>SUM(E173:E178,E180:E184,E186:E190,E192:E197,E199:E203)</f>
        <v>14698460375</v>
      </c>
      <c r="F205" s="32">
        <f>SUM(F173:F178,F180:F184,F186:F190,F192:F197,F199:F203)</f>
        <v>5501274852</v>
      </c>
      <c r="G205" s="37">
        <f t="shared" si="40"/>
        <v>0.37731095004561471</v>
      </c>
      <c r="H205" s="32">
        <f>SUM(H173:H178,H180:H184,H186:H190,H192:H197,H199:H203)</f>
        <v>4373743157</v>
      </c>
      <c r="I205" s="37">
        <f t="shared" si="41"/>
        <v>0.29997795605926147</v>
      </c>
      <c r="J205" s="32">
        <f>SUM(J173:J178,J180:J184,J186:J190,J192:J197,J199:J203)</f>
        <v>3959529358</v>
      </c>
      <c r="K205" s="37">
        <f t="shared" si="42"/>
        <v>0.26938395294343881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13834547367</v>
      </c>
      <c r="O205" s="37">
        <f t="shared" si="45"/>
        <v>0.94122425165907897</v>
      </c>
      <c r="P205" s="32">
        <f>SUM(P173:P178,P180:P184,P186:P190,P192:P197,P199:P203)</f>
        <v>3836522809</v>
      </c>
      <c r="Q205" s="32">
        <f>SUM(Q173:Q178,Q180:Q184,Q186:Q190,Q192:Q197,Q199:Q203)</f>
        <v>14251093919</v>
      </c>
      <c r="R205" s="32">
        <f>SUM(R173:R178,R180:R184,R186:R190,R192:R197,R199:R203)</f>
        <v>14569720735</v>
      </c>
      <c r="S205" s="32">
        <f>SUM(S173:S178,S180:S184,S186:S190,S192:S197,S199:S203)</f>
        <v>12607082865</v>
      </c>
      <c r="T205" s="37">
        <f t="shared" si="46"/>
        <v>0.86529337756726743</v>
      </c>
      <c r="U205" s="37">
        <f t="shared" si="47"/>
        <v>3.206198819187045E-2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674286624</v>
      </c>
      <c r="E208" s="31">
        <v>651769251</v>
      </c>
      <c r="F208" s="31">
        <v>203354097</v>
      </c>
      <c r="G208" s="36">
        <f t="shared" ref="G208:G231" si="48">IF(($D208     =0),0,($F208     /$D208     ))</f>
        <v>0.30158405900693058</v>
      </c>
      <c r="H208" s="31">
        <v>175525562</v>
      </c>
      <c r="I208" s="36">
        <f t="shared" ref="I208:I231" si="49">IF(($D208     =0),0,($H208     /$D208     ))</f>
        <v>0.26031298227265443</v>
      </c>
      <c r="J208" s="31">
        <v>138372562</v>
      </c>
      <c r="K208" s="36">
        <f t="shared" ref="K208:K231" si="50">IF(($E208     =0),0,($J208     /$E208     ))</f>
        <v>0.21230299187587787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517252221</v>
      </c>
      <c r="O208" s="36">
        <f t="shared" ref="O208:O231" si="53">IF(($E208     =0),0,($N208     /$E208     ))</f>
        <v>0.79361249430897129</v>
      </c>
      <c r="P208" s="31">
        <v>147511155</v>
      </c>
      <c r="Q208" s="31">
        <v>588295115</v>
      </c>
      <c r="R208" s="31">
        <v>711613621</v>
      </c>
      <c r="S208" s="31">
        <v>315804251</v>
      </c>
      <c r="T208" s="36">
        <f t="shared" ref="T208:T231" si="54">IF(($R208     =0),0,($S208     /$R208     ))</f>
        <v>0.44378612449297117</v>
      </c>
      <c r="U208" s="36">
        <f t="shared" ref="U208:U231" si="55">IF(($P208     =0),0,(($J208     /$P208     )-1))</f>
        <v>-6.1951877469876737E-2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278606010</v>
      </c>
      <c r="E209" s="31">
        <v>283971494</v>
      </c>
      <c r="F209" s="31">
        <v>58108683</v>
      </c>
      <c r="G209" s="36">
        <f t="shared" si="48"/>
        <v>0.20856938082563259</v>
      </c>
      <c r="H209" s="31">
        <v>57496933</v>
      </c>
      <c r="I209" s="36">
        <f t="shared" si="49"/>
        <v>0.20637362776201418</v>
      </c>
      <c r="J209" s="31">
        <v>57808761</v>
      </c>
      <c r="K209" s="36">
        <f t="shared" si="50"/>
        <v>0.20357240857422118</v>
      </c>
      <c r="L209" s="31">
        <v>0</v>
      </c>
      <c r="M209" s="36">
        <f t="shared" si="51"/>
        <v>0</v>
      </c>
      <c r="N209" s="31">
        <f t="shared" si="52"/>
        <v>173414377</v>
      </c>
      <c r="O209" s="36">
        <f t="shared" si="53"/>
        <v>0.6106752989791292</v>
      </c>
      <c r="P209" s="31">
        <v>56290769</v>
      </c>
      <c r="Q209" s="31">
        <v>262182600</v>
      </c>
      <c r="R209" s="31">
        <v>264810045</v>
      </c>
      <c r="S209" s="31">
        <v>170228106</v>
      </c>
      <c r="T209" s="36">
        <f t="shared" si="54"/>
        <v>0.64283099985878556</v>
      </c>
      <c r="U209" s="36">
        <f t="shared" si="55"/>
        <v>2.6966979257291745E-2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134837407</v>
      </c>
      <c r="E210" s="31">
        <v>135247407</v>
      </c>
      <c r="F210" s="31">
        <v>27035244</v>
      </c>
      <c r="G210" s="36">
        <f t="shared" si="48"/>
        <v>0.20050255045322846</v>
      </c>
      <c r="H210" s="31">
        <v>26684491</v>
      </c>
      <c r="I210" s="36">
        <f t="shared" si="49"/>
        <v>0.19790124709235918</v>
      </c>
      <c r="J210" s="31">
        <v>26129907</v>
      </c>
      <c r="K210" s="36">
        <f t="shared" si="50"/>
        <v>0.19320079829700543</v>
      </c>
      <c r="L210" s="31">
        <v>0</v>
      </c>
      <c r="M210" s="36">
        <f t="shared" si="51"/>
        <v>0</v>
      </c>
      <c r="N210" s="31">
        <f t="shared" si="52"/>
        <v>79849642</v>
      </c>
      <c r="O210" s="36">
        <f t="shared" si="53"/>
        <v>0.59039684213686994</v>
      </c>
      <c r="P210" s="31">
        <v>26425289</v>
      </c>
      <c r="Q210" s="31">
        <v>112780860</v>
      </c>
      <c r="R210" s="31">
        <v>127193631</v>
      </c>
      <c r="S210" s="31">
        <v>70487187</v>
      </c>
      <c r="T210" s="36">
        <f t="shared" si="54"/>
        <v>0.55417229971208226</v>
      </c>
      <c r="U210" s="36">
        <f t="shared" si="55"/>
        <v>-1.1178004524378116E-2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151260811</v>
      </c>
      <c r="E211" s="31">
        <v>114777793</v>
      </c>
      <c r="F211" s="31">
        <v>21098490</v>
      </c>
      <c r="G211" s="36">
        <f t="shared" si="48"/>
        <v>0.13948417875400654</v>
      </c>
      <c r="H211" s="31">
        <v>16789282</v>
      </c>
      <c r="I211" s="36">
        <f t="shared" si="49"/>
        <v>0.11099558364790203</v>
      </c>
      <c r="J211" s="31">
        <v>13980041</v>
      </c>
      <c r="K211" s="36">
        <f t="shared" si="50"/>
        <v>0.12180092189087482</v>
      </c>
      <c r="L211" s="31">
        <v>0</v>
      </c>
      <c r="M211" s="36">
        <f t="shared" si="51"/>
        <v>0</v>
      </c>
      <c r="N211" s="31">
        <f t="shared" si="52"/>
        <v>51867813</v>
      </c>
      <c r="O211" s="36">
        <f t="shared" si="53"/>
        <v>0.45189763319460236</v>
      </c>
      <c r="P211" s="31">
        <v>-16878191</v>
      </c>
      <c r="Q211" s="31">
        <v>142446879</v>
      </c>
      <c r="R211" s="31">
        <v>147446879</v>
      </c>
      <c r="S211" s="31">
        <v>44767956</v>
      </c>
      <c r="T211" s="36">
        <f t="shared" si="54"/>
        <v>0.30362091285770787</v>
      </c>
      <c r="U211" s="36">
        <f t="shared" si="55"/>
        <v>-1.8282902474560219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443197941</v>
      </c>
      <c r="E212" s="31">
        <v>498766778</v>
      </c>
      <c r="F212" s="31">
        <v>178442677</v>
      </c>
      <c r="G212" s="36">
        <f t="shared" si="48"/>
        <v>0.40262523918178583</v>
      </c>
      <c r="H212" s="31">
        <v>158144644</v>
      </c>
      <c r="I212" s="36">
        <f t="shared" si="49"/>
        <v>0.35682621549002186</v>
      </c>
      <c r="J212" s="31">
        <v>148772559</v>
      </c>
      <c r="K212" s="36">
        <f t="shared" si="50"/>
        <v>0.29828081091639991</v>
      </c>
      <c r="L212" s="31">
        <v>0</v>
      </c>
      <c r="M212" s="36">
        <f t="shared" si="51"/>
        <v>0</v>
      </c>
      <c r="N212" s="31">
        <f t="shared" si="52"/>
        <v>485359880</v>
      </c>
      <c r="O212" s="36">
        <f t="shared" si="53"/>
        <v>0.97311990575282459</v>
      </c>
      <c r="P212" s="31">
        <v>104129543</v>
      </c>
      <c r="Q212" s="31">
        <v>412749933</v>
      </c>
      <c r="R212" s="31">
        <v>418706039</v>
      </c>
      <c r="S212" s="31">
        <v>340144443</v>
      </c>
      <c r="T212" s="36">
        <f t="shared" si="54"/>
        <v>0.81237052088470119</v>
      </c>
      <c r="U212" s="36">
        <f t="shared" si="55"/>
        <v>0.42872574596817348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90644484</v>
      </c>
      <c r="E213" s="31">
        <v>97404596</v>
      </c>
      <c r="F213" s="31">
        <v>21901668</v>
      </c>
      <c r="G213" s="36">
        <f t="shared" si="48"/>
        <v>0.24162163028033784</v>
      </c>
      <c r="H213" s="31">
        <v>7375811</v>
      </c>
      <c r="I213" s="36">
        <f t="shared" si="49"/>
        <v>8.1370764932590933E-2</v>
      </c>
      <c r="J213" s="31">
        <v>7304760</v>
      </c>
      <c r="K213" s="36">
        <f t="shared" si="50"/>
        <v>7.4993997203170987E-2</v>
      </c>
      <c r="L213" s="31">
        <v>0</v>
      </c>
      <c r="M213" s="36">
        <f t="shared" si="51"/>
        <v>0</v>
      </c>
      <c r="N213" s="31">
        <f t="shared" si="52"/>
        <v>36582239</v>
      </c>
      <c r="O213" s="36">
        <f t="shared" si="53"/>
        <v>0.37556994743861982</v>
      </c>
      <c r="P213" s="31">
        <v>20571464</v>
      </c>
      <c r="Q213" s="31">
        <v>86366750</v>
      </c>
      <c r="R213" s="31">
        <v>86366750</v>
      </c>
      <c r="S213" s="31">
        <v>57259688</v>
      </c>
      <c r="T213" s="36">
        <f t="shared" si="54"/>
        <v>0.66298301140195737</v>
      </c>
      <c r="U213" s="36">
        <f t="shared" si="55"/>
        <v>-0.64490811154714123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985051606</v>
      </c>
      <c r="E214" s="31">
        <v>991644769</v>
      </c>
      <c r="F214" s="31">
        <v>301927976</v>
      </c>
      <c r="G214" s="36">
        <f t="shared" si="48"/>
        <v>0.30650980533501104</v>
      </c>
      <c r="H214" s="31">
        <v>283382661</v>
      </c>
      <c r="I214" s="36">
        <f t="shared" si="49"/>
        <v>0.28768306073905331</v>
      </c>
      <c r="J214" s="31">
        <v>216054429</v>
      </c>
      <c r="K214" s="36">
        <f t="shared" si="50"/>
        <v>0.21787482347925338</v>
      </c>
      <c r="L214" s="31">
        <v>0</v>
      </c>
      <c r="M214" s="36">
        <f t="shared" si="51"/>
        <v>0</v>
      </c>
      <c r="N214" s="31">
        <f t="shared" si="52"/>
        <v>801365066</v>
      </c>
      <c r="O214" s="36">
        <f t="shared" si="53"/>
        <v>0.80811707080159068</v>
      </c>
      <c r="P214" s="31">
        <v>267341096</v>
      </c>
      <c r="Q214" s="31">
        <v>936055249</v>
      </c>
      <c r="R214" s="31">
        <v>936361052</v>
      </c>
      <c r="S214" s="31">
        <v>816866245</v>
      </c>
      <c r="T214" s="36">
        <f t="shared" si="54"/>
        <v>0.87238383447841228</v>
      </c>
      <c r="U214" s="36">
        <f t="shared" si="55"/>
        <v>-0.19183981724979537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388369460</v>
      </c>
      <c r="E215" s="31">
        <v>393988957</v>
      </c>
      <c r="F215" s="31">
        <v>149689837</v>
      </c>
      <c r="G215" s="36">
        <f t="shared" si="48"/>
        <v>0.38543153470409336</v>
      </c>
      <c r="H215" s="31">
        <v>124578100</v>
      </c>
      <c r="I215" s="36">
        <f t="shared" si="49"/>
        <v>0.32077213280364525</v>
      </c>
      <c r="J215" s="31">
        <v>89699662</v>
      </c>
      <c r="K215" s="36">
        <f t="shared" si="50"/>
        <v>0.22767049788149266</v>
      </c>
      <c r="L215" s="31">
        <v>0</v>
      </c>
      <c r="M215" s="36">
        <f t="shared" si="51"/>
        <v>0</v>
      </c>
      <c r="N215" s="31">
        <f t="shared" si="52"/>
        <v>363967599</v>
      </c>
      <c r="O215" s="36">
        <f t="shared" si="53"/>
        <v>0.92380152421378658</v>
      </c>
      <c r="P215" s="31">
        <v>92798906</v>
      </c>
      <c r="Q215" s="31">
        <v>387501060</v>
      </c>
      <c r="R215" s="31">
        <v>391802060</v>
      </c>
      <c r="S215" s="31">
        <v>360804637</v>
      </c>
      <c r="T215" s="36">
        <f t="shared" si="54"/>
        <v>0.92088499228411402</v>
      </c>
      <c r="U215" s="36">
        <f t="shared" si="55"/>
        <v>-3.339741957733855E-2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3146254343</v>
      </c>
      <c r="E216" s="32">
        <f>SUM(E208:E215)</f>
        <v>3167571045</v>
      </c>
      <c r="F216" s="32">
        <f>SUM(F208:F215)</f>
        <v>961558672</v>
      </c>
      <c r="G216" s="37">
        <f t="shared" si="48"/>
        <v>0.30562013339428229</v>
      </c>
      <c r="H216" s="32">
        <f>SUM(H208:H215)</f>
        <v>849977484</v>
      </c>
      <c r="I216" s="37">
        <f t="shared" si="49"/>
        <v>0.27015536296074966</v>
      </c>
      <c r="J216" s="32">
        <f>SUM(J208:J215)</f>
        <v>698122681</v>
      </c>
      <c r="K216" s="37">
        <f t="shared" si="50"/>
        <v>0.2203968501675706</v>
      </c>
      <c r="L216" s="32">
        <f>SUM(L208:L215)</f>
        <v>0</v>
      </c>
      <c r="M216" s="37">
        <f t="shared" si="51"/>
        <v>0</v>
      </c>
      <c r="N216" s="32">
        <f t="shared" si="52"/>
        <v>2509658837</v>
      </c>
      <c r="O216" s="37">
        <f t="shared" si="53"/>
        <v>0.79229756849857802</v>
      </c>
      <c r="P216" s="32">
        <f>SUM(P208:P215)</f>
        <v>698190031</v>
      </c>
      <c r="Q216" s="32">
        <f>SUM(Q208:Q215)</f>
        <v>2928378446</v>
      </c>
      <c r="R216" s="32">
        <f>SUM(R208:R215)</f>
        <v>3084300077</v>
      </c>
      <c r="S216" s="32">
        <f>SUM(S208:S215)</f>
        <v>2176362513</v>
      </c>
      <c r="T216" s="37">
        <f t="shared" si="54"/>
        <v>0.70562606058645183</v>
      </c>
      <c r="U216" s="37">
        <f t="shared" si="55"/>
        <v>-9.646370903282353E-5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345620845</v>
      </c>
      <c r="E217" s="31">
        <v>345620845</v>
      </c>
      <c r="F217" s="31">
        <v>86783026</v>
      </c>
      <c r="G217" s="36">
        <f t="shared" si="48"/>
        <v>0.25109314804204014</v>
      </c>
      <c r="H217" s="31">
        <v>-6699432</v>
      </c>
      <c r="I217" s="36">
        <f t="shared" si="49"/>
        <v>-1.9383761416357857E-2</v>
      </c>
      <c r="J217" s="31">
        <v>147675780</v>
      </c>
      <c r="K217" s="36">
        <f t="shared" si="50"/>
        <v>0.4272768327963552</v>
      </c>
      <c r="L217" s="31">
        <v>0</v>
      </c>
      <c r="M217" s="36">
        <f t="shared" si="51"/>
        <v>0</v>
      </c>
      <c r="N217" s="31">
        <f t="shared" si="52"/>
        <v>227759374</v>
      </c>
      <c r="O217" s="36">
        <f t="shared" si="53"/>
        <v>0.6589862194220375</v>
      </c>
      <c r="P217" s="31">
        <v>77973277</v>
      </c>
      <c r="Q217" s="31">
        <v>359313572</v>
      </c>
      <c r="R217" s="31">
        <v>359313572</v>
      </c>
      <c r="S217" s="31">
        <v>213364390</v>
      </c>
      <c r="T217" s="36">
        <f t="shared" si="54"/>
        <v>0.59381110714070107</v>
      </c>
      <c r="U217" s="36">
        <f t="shared" si="55"/>
        <v>0.89392809539093765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1230388598</v>
      </c>
      <c r="E218" s="31">
        <v>1440317727</v>
      </c>
      <c r="F218" s="31">
        <v>525592404</v>
      </c>
      <c r="G218" s="36">
        <f t="shared" si="48"/>
        <v>0.42717593844282359</v>
      </c>
      <c r="H218" s="31">
        <v>715168241</v>
      </c>
      <c r="I218" s="36">
        <f t="shared" si="49"/>
        <v>0.58125395680885528</v>
      </c>
      <c r="J218" s="31">
        <v>424752386</v>
      </c>
      <c r="K218" s="36">
        <f t="shared" si="50"/>
        <v>0.29490186646852262</v>
      </c>
      <c r="L218" s="31">
        <v>0</v>
      </c>
      <c r="M218" s="36">
        <f t="shared" si="51"/>
        <v>0</v>
      </c>
      <c r="N218" s="31">
        <f t="shared" si="52"/>
        <v>1665513031</v>
      </c>
      <c r="O218" s="36">
        <f t="shared" si="53"/>
        <v>1.1563511298781648</v>
      </c>
      <c r="P218" s="31">
        <v>398717322</v>
      </c>
      <c r="Q218" s="31">
        <v>1174007542</v>
      </c>
      <c r="R218" s="31">
        <v>1142283699</v>
      </c>
      <c r="S218" s="31">
        <v>836654405</v>
      </c>
      <c r="T218" s="36">
        <f t="shared" si="54"/>
        <v>0.73244011599958936</v>
      </c>
      <c r="U218" s="36">
        <f t="shared" si="55"/>
        <v>6.529704771642697E-2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880359185</v>
      </c>
      <c r="E219" s="31">
        <v>856769185</v>
      </c>
      <c r="F219" s="31">
        <v>199616356</v>
      </c>
      <c r="G219" s="36">
        <f t="shared" si="48"/>
        <v>0.22674421917912971</v>
      </c>
      <c r="H219" s="31">
        <v>197475146</v>
      </c>
      <c r="I219" s="36">
        <f t="shared" si="49"/>
        <v>0.22431201873585269</v>
      </c>
      <c r="J219" s="31">
        <v>194334798</v>
      </c>
      <c r="K219" s="36">
        <f t="shared" si="50"/>
        <v>0.22682281459504172</v>
      </c>
      <c r="L219" s="31">
        <v>0</v>
      </c>
      <c r="M219" s="36">
        <f t="shared" si="51"/>
        <v>0</v>
      </c>
      <c r="N219" s="31">
        <f t="shared" si="52"/>
        <v>591426300</v>
      </c>
      <c r="O219" s="36">
        <f t="shared" si="53"/>
        <v>0.69029828611307953</v>
      </c>
      <c r="P219" s="31">
        <v>150957041</v>
      </c>
      <c r="Q219" s="31">
        <v>700659695</v>
      </c>
      <c r="R219" s="31">
        <v>598224443</v>
      </c>
      <c r="S219" s="31">
        <v>455825637</v>
      </c>
      <c r="T219" s="36">
        <f t="shared" si="54"/>
        <v>0.76196424658629336</v>
      </c>
      <c r="U219" s="36">
        <f t="shared" si="55"/>
        <v>0.28735166450434058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203711340</v>
      </c>
      <c r="E220" s="31">
        <v>189675110</v>
      </c>
      <c r="F220" s="31">
        <v>12532270</v>
      </c>
      <c r="G220" s="36">
        <f t="shared" si="48"/>
        <v>6.1519746519756828E-2</v>
      </c>
      <c r="H220" s="31">
        <v>52596448</v>
      </c>
      <c r="I220" s="36">
        <f t="shared" si="49"/>
        <v>0.25819106584837154</v>
      </c>
      <c r="J220" s="31">
        <v>21375742</v>
      </c>
      <c r="K220" s="36">
        <f t="shared" si="50"/>
        <v>0.11269661053577351</v>
      </c>
      <c r="L220" s="31">
        <v>0</v>
      </c>
      <c r="M220" s="36">
        <f t="shared" si="51"/>
        <v>0</v>
      </c>
      <c r="N220" s="31">
        <f t="shared" si="52"/>
        <v>86504460</v>
      </c>
      <c r="O220" s="36">
        <f t="shared" si="53"/>
        <v>0.45606648125840021</v>
      </c>
      <c r="P220" s="31">
        <v>20484715</v>
      </c>
      <c r="Q220" s="31">
        <v>113199583</v>
      </c>
      <c r="R220" s="31">
        <v>105301551</v>
      </c>
      <c r="S220" s="31">
        <v>72741867</v>
      </c>
      <c r="T220" s="36">
        <f t="shared" si="54"/>
        <v>0.69079577944678139</v>
      </c>
      <c r="U220" s="36">
        <f t="shared" si="55"/>
        <v>4.3497163616872392E-2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672461126</v>
      </c>
      <c r="E221" s="31">
        <v>673657737</v>
      </c>
      <c r="F221" s="31">
        <v>278394663</v>
      </c>
      <c r="G221" s="36">
        <f t="shared" si="48"/>
        <v>0.41399369009770837</v>
      </c>
      <c r="H221" s="31">
        <v>239054348</v>
      </c>
      <c r="I221" s="36">
        <f t="shared" si="49"/>
        <v>0.35549169871270747</v>
      </c>
      <c r="J221" s="31">
        <v>191217693</v>
      </c>
      <c r="K221" s="36">
        <f t="shared" si="50"/>
        <v>0.28384991739507032</v>
      </c>
      <c r="L221" s="31">
        <v>0</v>
      </c>
      <c r="M221" s="36">
        <f t="shared" si="51"/>
        <v>0</v>
      </c>
      <c r="N221" s="31">
        <f t="shared" si="52"/>
        <v>708666704</v>
      </c>
      <c r="O221" s="36">
        <f t="shared" si="53"/>
        <v>1.0519684775772122</v>
      </c>
      <c r="P221" s="31">
        <v>150040886</v>
      </c>
      <c r="Q221" s="31">
        <v>631698810</v>
      </c>
      <c r="R221" s="31">
        <v>634136751</v>
      </c>
      <c r="S221" s="31">
        <v>613658864</v>
      </c>
      <c r="T221" s="36">
        <f t="shared" si="54"/>
        <v>0.96770745904931788</v>
      </c>
      <c r="U221" s="36">
        <f t="shared" si="55"/>
        <v>0.27443724239271683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682397947</v>
      </c>
      <c r="E222" s="31">
        <v>680008443</v>
      </c>
      <c r="F222" s="31">
        <v>252880363</v>
      </c>
      <c r="G222" s="36">
        <f t="shared" si="48"/>
        <v>0.37057608996587443</v>
      </c>
      <c r="H222" s="31">
        <v>213656517</v>
      </c>
      <c r="I222" s="36">
        <f t="shared" si="49"/>
        <v>0.31309665853962482</v>
      </c>
      <c r="J222" s="31">
        <v>169798505</v>
      </c>
      <c r="K222" s="36">
        <f t="shared" si="50"/>
        <v>0.2497005834970199</v>
      </c>
      <c r="L222" s="31">
        <v>0</v>
      </c>
      <c r="M222" s="36">
        <f t="shared" si="51"/>
        <v>0</v>
      </c>
      <c r="N222" s="31">
        <f t="shared" si="52"/>
        <v>636335385</v>
      </c>
      <c r="O222" s="36">
        <f t="shared" si="53"/>
        <v>0.93577571212597432</v>
      </c>
      <c r="P222" s="31">
        <v>158134642</v>
      </c>
      <c r="Q222" s="31">
        <v>612508476</v>
      </c>
      <c r="R222" s="31">
        <v>648503475</v>
      </c>
      <c r="S222" s="31">
        <v>595096840</v>
      </c>
      <c r="T222" s="36">
        <f t="shared" si="54"/>
        <v>0.91764633952038577</v>
      </c>
      <c r="U222" s="36">
        <f t="shared" si="55"/>
        <v>7.3759062862392977E-2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453352058</v>
      </c>
      <c r="E223" s="31">
        <v>455509819</v>
      </c>
      <c r="F223" s="31">
        <v>2668773</v>
      </c>
      <c r="G223" s="36">
        <f t="shared" si="48"/>
        <v>5.8867561157073204E-3</v>
      </c>
      <c r="H223" s="31">
        <v>140292922</v>
      </c>
      <c r="I223" s="36">
        <f t="shared" si="49"/>
        <v>0.30945689894717537</v>
      </c>
      <c r="J223" s="31">
        <v>104506884</v>
      </c>
      <c r="K223" s="36">
        <f t="shared" si="50"/>
        <v>0.22942838911667895</v>
      </c>
      <c r="L223" s="31">
        <v>0</v>
      </c>
      <c r="M223" s="36">
        <f t="shared" si="51"/>
        <v>0</v>
      </c>
      <c r="N223" s="31">
        <f t="shared" si="52"/>
        <v>247468579</v>
      </c>
      <c r="O223" s="36">
        <f t="shared" si="53"/>
        <v>0.54327825367909355</v>
      </c>
      <c r="P223" s="31">
        <v>102921937</v>
      </c>
      <c r="Q223" s="31">
        <v>452041100</v>
      </c>
      <c r="R223" s="31">
        <v>452041100</v>
      </c>
      <c r="S223" s="31">
        <v>416112472</v>
      </c>
      <c r="T223" s="36">
        <f t="shared" si="54"/>
        <v>0.92051911208958659</v>
      </c>
      <c r="U223" s="36">
        <f t="shared" si="55"/>
        <v>1.5399506132497187E-2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4468291099</v>
      </c>
      <c r="E224" s="32">
        <f>SUM(E217:E223)</f>
        <v>4641558866</v>
      </c>
      <c r="F224" s="32">
        <f>SUM(F217:F223)</f>
        <v>1358467855</v>
      </c>
      <c r="G224" s="37">
        <f t="shared" si="48"/>
        <v>0.30402402728506744</v>
      </c>
      <c r="H224" s="32">
        <f>SUM(H217:H223)</f>
        <v>1551544190</v>
      </c>
      <c r="I224" s="37">
        <f t="shared" si="49"/>
        <v>0.34723435774970757</v>
      </c>
      <c r="J224" s="32">
        <f>SUM(J217:J223)</f>
        <v>1253661788</v>
      </c>
      <c r="K224" s="37">
        <f t="shared" si="50"/>
        <v>0.27009498838487855</v>
      </c>
      <c r="L224" s="32">
        <f>SUM(L217:L223)</f>
        <v>0</v>
      </c>
      <c r="M224" s="37">
        <f t="shared" si="51"/>
        <v>0</v>
      </c>
      <c r="N224" s="32">
        <f t="shared" si="52"/>
        <v>4163673833</v>
      </c>
      <c r="O224" s="37">
        <f t="shared" si="53"/>
        <v>0.89704212597613109</v>
      </c>
      <c r="P224" s="32">
        <f>SUM(P217:P223)</f>
        <v>1059229820</v>
      </c>
      <c r="Q224" s="32">
        <f>SUM(Q217:Q223)</f>
        <v>4043428778</v>
      </c>
      <c r="R224" s="32">
        <f>SUM(R217:R223)</f>
        <v>3939804591</v>
      </c>
      <c r="S224" s="32">
        <f>SUM(S217:S223)</f>
        <v>3203454475</v>
      </c>
      <c r="T224" s="37">
        <f t="shared" si="54"/>
        <v>0.81309983807773067</v>
      </c>
      <c r="U224" s="37">
        <f t="shared" si="55"/>
        <v>0.18355975665413204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181074592</v>
      </c>
      <c r="E225" s="31">
        <v>165466053</v>
      </c>
      <c r="F225" s="31">
        <v>45280610</v>
      </c>
      <c r="G225" s="36">
        <f t="shared" si="48"/>
        <v>0.25006606117328706</v>
      </c>
      <c r="H225" s="31">
        <v>46457072</v>
      </c>
      <c r="I225" s="36">
        <f t="shared" si="49"/>
        <v>0.2565631737002616</v>
      </c>
      <c r="J225" s="31">
        <v>45937223</v>
      </c>
      <c r="K225" s="36">
        <f t="shared" si="50"/>
        <v>0.27762324759145612</v>
      </c>
      <c r="L225" s="31">
        <v>0</v>
      </c>
      <c r="M225" s="36">
        <f t="shared" si="51"/>
        <v>0</v>
      </c>
      <c r="N225" s="31">
        <f t="shared" si="52"/>
        <v>137674905</v>
      </c>
      <c r="O225" s="36">
        <f t="shared" si="53"/>
        <v>0.83204320465660708</v>
      </c>
      <c r="P225" s="31">
        <v>37515312</v>
      </c>
      <c r="Q225" s="31">
        <v>146295489</v>
      </c>
      <c r="R225" s="31">
        <v>148706226</v>
      </c>
      <c r="S225" s="31">
        <v>116639170</v>
      </c>
      <c r="T225" s="36">
        <f t="shared" si="54"/>
        <v>0.78435969452953502</v>
      </c>
      <c r="U225" s="36">
        <f t="shared" si="55"/>
        <v>0.2244926285032629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448884838</v>
      </c>
      <c r="E226" s="31">
        <v>448884838</v>
      </c>
      <c r="F226" s="31">
        <v>142942858</v>
      </c>
      <c r="G226" s="36">
        <f t="shared" si="48"/>
        <v>0.31843993358492539</v>
      </c>
      <c r="H226" s="31">
        <v>116601648</v>
      </c>
      <c r="I226" s="36">
        <f t="shared" si="49"/>
        <v>0.25975849066214174</v>
      </c>
      <c r="J226" s="31">
        <v>96867535</v>
      </c>
      <c r="K226" s="36">
        <f t="shared" si="50"/>
        <v>0.215795961012165</v>
      </c>
      <c r="L226" s="31">
        <v>0</v>
      </c>
      <c r="M226" s="36">
        <f t="shared" si="51"/>
        <v>0</v>
      </c>
      <c r="N226" s="31">
        <f t="shared" si="52"/>
        <v>356412041</v>
      </c>
      <c r="O226" s="36">
        <f t="shared" si="53"/>
        <v>0.79399438525923216</v>
      </c>
      <c r="P226" s="31">
        <v>89632643</v>
      </c>
      <c r="Q226" s="31">
        <v>418038871</v>
      </c>
      <c r="R226" s="31">
        <v>410638734</v>
      </c>
      <c r="S226" s="31">
        <v>352640925</v>
      </c>
      <c r="T226" s="36">
        <f t="shared" si="54"/>
        <v>0.85876196228483404</v>
      </c>
      <c r="U226" s="36">
        <f t="shared" si="55"/>
        <v>8.0717155690700704E-2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1639187517</v>
      </c>
      <c r="E227" s="31">
        <v>1918100536</v>
      </c>
      <c r="F227" s="31">
        <v>70875599</v>
      </c>
      <c r="G227" s="36">
        <f t="shared" si="48"/>
        <v>4.3238249599237277E-2</v>
      </c>
      <c r="H227" s="31">
        <v>478222350</v>
      </c>
      <c r="I227" s="36">
        <f t="shared" si="49"/>
        <v>0.29174352844952761</v>
      </c>
      <c r="J227" s="31">
        <v>375957843</v>
      </c>
      <c r="K227" s="36">
        <f t="shared" si="50"/>
        <v>0.19600528540804288</v>
      </c>
      <c r="L227" s="31">
        <v>0</v>
      </c>
      <c r="M227" s="36">
        <f t="shared" si="51"/>
        <v>0</v>
      </c>
      <c r="N227" s="31">
        <f t="shared" si="52"/>
        <v>925055792</v>
      </c>
      <c r="O227" s="36">
        <f t="shared" si="53"/>
        <v>0.48227701032246623</v>
      </c>
      <c r="P227" s="31">
        <v>377714761</v>
      </c>
      <c r="Q227" s="31">
        <v>1382464837</v>
      </c>
      <c r="R227" s="31">
        <v>1876840316</v>
      </c>
      <c r="S227" s="31">
        <v>1321951339</v>
      </c>
      <c r="T227" s="36">
        <f t="shared" si="54"/>
        <v>0.70434939388844631</v>
      </c>
      <c r="U227" s="36">
        <f t="shared" si="55"/>
        <v>-4.6514411969195146E-3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1496067170</v>
      </c>
      <c r="E228" s="31">
        <v>1591311236</v>
      </c>
      <c r="F228" s="31">
        <v>440529797</v>
      </c>
      <c r="G228" s="36">
        <f t="shared" si="48"/>
        <v>0.29445856832751699</v>
      </c>
      <c r="H228" s="31">
        <v>307124331</v>
      </c>
      <c r="I228" s="36">
        <f t="shared" si="49"/>
        <v>0.20528779533341407</v>
      </c>
      <c r="J228" s="31">
        <v>290992183</v>
      </c>
      <c r="K228" s="36">
        <f t="shared" si="50"/>
        <v>0.18286314858899166</v>
      </c>
      <c r="L228" s="31">
        <v>0</v>
      </c>
      <c r="M228" s="36">
        <f t="shared" si="51"/>
        <v>0</v>
      </c>
      <c r="N228" s="31">
        <f t="shared" si="52"/>
        <v>1038646311</v>
      </c>
      <c r="O228" s="36">
        <f t="shared" si="53"/>
        <v>0.65269840839608073</v>
      </c>
      <c r="P228" s="31">
        <v>333477139</v>
      </c>
      <c r="Q228" s="31">
        <v>1328099108</v>
      </c>
      <c r="R228" s="31">
        <v>1450302298</v>
      </c>
      <c r="S228" s="31">
        <v>1044920202</v>
      </c>
      <c r="T228" s="36">
        <f t="shared" si="54"/>
        <v>0.72048441448446221</v>
      </c>
      <c r="U228" s="36">
        <f t="shared" si="55"/>
        <v>-0.1273999055149625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379582655</v>
      </c>
      <c r="E229" s="31">
        <v>392526652</v>
      </c>
      <c r="F229" s="31">
        <v>126656069</v>
      </c>
      <c r="G229" s="36">
        <f t="shared" si="48"/>
        <v>0.33367190869140212</v>
      </c>
      <c r="H229" s="31">
        <v>122123272</v>
      </c>
      <c r="I229" s="36">
        <f t="shared" si="49"/>
        <v>0.32173038043585001</v>
      </c>
      <c r="J229" s="31">
        <v>75614567</v>
      </c>
      <c r="K229" s="36">
        <f t="shared" si="50"/>
        <v>0.19263549778016092</v>
      </c>
      <c r="L229" s="31">
        <v>0</v>
      </c>
      <c r="M229" s="36">
        <f t="shared" si="51"/>
        <v>0</v>
      </c>
      <c r="N229" s="31">
        <f t="shared" si="52"/>
        <v>324393908</v>
      </c>
      <c r="O229" s="36">
        <f t="shared" si="53"/>
        <v>0.82642517736604548</v>
      </c>
      <c r="P229" s="31">
        <v>84435467</v>
      </c>
      <c r="Q229" s="31">
        <v>312986735</v>
      </c>
      <c r="R229" s="31">
        <v>407115971</v>
      </c>
      <c r="S229" s="31">
        <v>320629543</v>
      </c>
      <c r="T229" s="36">
        <f t="shared" si="54"/>
        <v>0.78756316587737107</v>
      </c>
      <c r="U229" s="36">
        <f t="shared" si="55"/>
        <v>-0.10446913262172164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4144796772</v>
      </c>
      <c r="E230" s="32">
        <f>SUM(E225:E229)</f>
        <v>4516289315</v>
      </c>
      <c r="F230" s="32">
        <f>SUM(F225:F229)</f>
        <v>826284933</v>
      </c>
      <c r="G230" s="37">
        <f t="shared" si="48"/>
        <v>0.19935475210315087</v>
      </c>
      <c r="H230" s="32">
        <f>SUM(H225:H229)</f>
        <v>1070528673</v>
      </c>
      <c r="I230" s="37">
        <f t="shared" si="49"/>
        <v>0.25828254843082088</v>
      </c>
      <c r="J230" s="32">
        <f>SUM(J225:J229)</f>
        <v>885369351</v>
      </c>
      <c r="K230" s="37">
        <f t="shared" si="50"/>
        <v>0.19603911291940782</v>
      </c>
      <c r="L230" s="32">
        <f>SUM(L225:L229)</f>
        <v>0</v>
      </c>
      <c r="M230" s="37">
        <f t="shared" si="51"/>
        <v>0</v>
      </c>
      <c r="N230" s="32">
        <f t="shared" si="52"/>
        <v>2782182957</v>
      </c>
      <c r="O230" s="37">
        <f t="shared" si="53"/>
        <v>0.6160329338865661</v>
      </c>
      <c r="P230" s="32">
        <f>SUM(P225:P229)</f>
        <v>922775322</v>
      </c>
      <c r="Q230" s="32">
        <f>SUM(Q225:Q229)</f>
        <v>3587885040</v>
      </c>
      <c r="R230" s="32">
        <f>SUM(R225:R229)</f>
        <v>4293603545</v>
      </c>
      <c r="S230" s="32">
        <f>SUM(S225:S229)</f>
        <v>3156781179</v>
      </c>
      <c r="T230" s="37">
        <f t="shared" si="54"/>
        <v>0.73522884586681136</v>
      </c>
      <c r="U230" s="37">
        <f t="shared" si="55"/>
        <v>-4.0536379883813201E-2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11759342214</v>
      </c>
      <c r="E231" s="32">
        <f>SUM(E208:E215,E217:E223,E225:E229)</f>
        <v>12325419226</v>
      </c>
      <c r="F231" s="32">
        <f>SUM(F208:F215,F217:F223,F225:F229)</f>
        <v>3146311460</v>
      </c>
      <c r="G231" s="37">
        <f t="shared" si="48"/>
        <v>0.26755845716048482</v>
      </c>
      <c r="H231" s="32">
        <f>SUM(H208:H215,H217:H223,H225:H229)</f>
        <v>3472050347</v>
      </c>
      <c r="I231" s="37">
        <f t="shared" si="49"/>
        <v>0.29525889151064721</v>
      </c>
      <c r="J231" s="32">
        <f>SUM(J208:J215,J217:J223,J225:J229)</f>
        <v>2837153820</v>
      </c>
      <c r="K231" s="37">
        <f t="shared" si="50"/>
        <v>0.23018720645340263</v>
      </c>
      <c r="L231" s="32">
        <f>SUM(L208:L215,L217:L223,L225:L229)</f>
        <v>0</v>
      </c>
      <c r="M231" s="37">
        <f t="shared" si="51"/>
        <v>0</v>
      </c>
      <c r="N231" s="32">
        <f t="shared" si="52"/>
        <v>9455515627</v>
      </c>
      <c r="O231" s="37">
        <f t="shared" si="53"/>
        <v>0.7671557010453609</v>
      </c>
      <c r="P231" s="32">
        <f>SUM(P208:P215,P217:P223,P225:P229)</f>
        <v>2680195173</v>
      </c>
      <c r="Q231" s="32">
        <f>SUM(Q208:Q215,Q217:Q223,Q225:Q229)</f>
        <v>10559692264</v>
      </c>
      <c r="R231" s="32">
        <f>SUM(R208:R215,R217:R223,R225:R229)</f>
        <v>11317708213</v>
      </c>
      <c r="S231" s="32">
        <f>SUM(S208:S215,S217:S223,S225:S229)</f>
        <v>8536598167</v>
      </c>
      <c r="T231" s="37">
        <f t="shared" si="54"/>
        <v>0.75426915116918292</v>
      </c>
      <c r="U231" s="37">
        <f t="shared" si="55"/>
        <v>5.8562394478277158E-2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528294222</v>
      </c>
      <c r="E234" s="31">
        <v>537679938</v>
      </c>
      <c r="F234" s="31">
        <v>207516826</v>
      </c>
      <c r="G234" s="36">
        <f t="shared" ref="G234:G260" si="56">IF(($D234     =0),0,($F234     /$D234     ))</f>
        <v>0.39280540531825087</v>
      </c>
      <c r="H234" s="31">
        <v>171133432</v>
      </c>
      <c r="I234" s="36">
        <f t="shared" ref="I234:I260" si="57">IF(($D234     =0),0,($H234     /$D234     ))</f>
        <v>0.32393583891969957</v>
      </c>
      <c r="J234" s="31">
        <v>136628161</v>
      </c>
      <c r="K234" s="36">
        <f t="shared" ref="K234:K260" si="58">IF(($E234     =0),0,($J234     /$E234     ))</f>
        <v>0.25410686050183262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515278419</v>
      </c>
      <c r="O234" s="36">
        <f t="shared" ref="O234:O260" si="61">IF(($E234     =0),0,($N234     /$E234     ))</f>
        <v>0.95833670290298245</v>
      </c>
      <c r="P234" s="31">
        <v>124242194</v>
      </c>
      <c r="Q234" s="31">
        <v>495724646</v>
      </c>
      <c r="R234" s="31">
        <v>501798837</v>
      </c>
      <c r="S234" s="31">
        <v>483739708</v>
      </c>
      <c r="T234" s="36">
        <f t="shared" ref="T234:T260" si="62">IF(($R234     =0),0,($S234     /$R234     ))</f>
        <v>0.9640112179056326</v>
      </c>
      <c r="U234" s="36">
        <f t="shared" ref="U234:U260" si="63">IF(($P234     =0),0,(($J234     /$P234     )-1))</f>
        <v>9.9692114258703501E-2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1626241558</v>
      </c>
      <c r="E235" s="31">
        <v>1707314413</v>
      </c>
      <c r="F235" s="31">
        <v>605624037</v>
      </c>
      <c r="G235" s="36">
        <f t="shared" si="56"/>
        <v>0.37240718269727063</v>
      </c>
      <c r="H235" s="31">
        <v>523660028</v>
      </c>
      <c r="I235" s="36">
        <f t="shared" si="57"/>
        <v>0.32200630061625812</v>
      </c>
      <c r="J235" s="31">
        <v>423278853</v>
      </c>
      <c r="K235" s="36">
        <f t="shared" si="58"/>
        <v>0.24792085732834496</v>
      </c>
      <c r="L235" s="31">
        <v>0</v>
      </c>
      <c r="M235" s="36">
        <f t="shared" si="59"/>
        <v>0</v>
      </c>
      <c r="N235" s="31">
        <f t="shared" si="60"/>
        <v>1552562918</v>
      </c>
      <c r="O235" s="36">
        <f t="shared" si="61"/>
        <v>0.90935969741620171</v>
      </c>
      <c r="P235" s="31">
        <v>271448462</v>
      </c>
      <c r="Q235" s="31">
        <v>1529203780</v>
      </c>
      <c r="R235" s="31">
        <v>1508194752</v>
      </c>
      <c r="S235" s="31">
        <v>1280174582</v>
      </c>
      <c r="T235" s="36">
        <f t="shared" si="62"/>
        <v>0.84881251595815133</v>
      </c>
      <c r="U235" s="36">
        <f t="shared" si="63"/>
        <v>0.55933413614257277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981363167</v>
      </c>
      <c r="E236" s="31">
        <v>931617423</v>
      </c>
      <c r="F236" s="31">
        <v>377232289</v>
      </c>
      <c r="G236" s="36">
        <f t="shared" si="56"/>
        <v>0.38439621710399896</v>
      </c>
      <c r="H236" s="31">
        <v>181390822</v>
      </c>
      <c r="I236" s="36">
        <f t="shared" si="57"/>
        <v>0.18483557168189502</v>
      </c>
      <c r="J236" s="31">
        <v>179400525</v>
      </c>
      <c r="K236" s="36">
        <f t="shared" si="58"/>
        <v>0.19256888135721351</v>
      </c>
      <c r="L236" s="31">
        <v>0</v>
      </c>
      <c r="M236" s="36">
        <f t="shared" si="59"/>
        <v>0</v>
      </c>
      <c r="N236" s="31">
        <f t="shared" si="60"/>
        <v>738023636</v>
      </c>
      <c r="O236" s="36">
        <f t="shared" si="61"/>
        <v>0.79219604290290302</v>
      </c>
      <c r="P236" s="31">
        <v>409645069</v>
      </c>
      <c r="Q236" s="31">
        <v>1262459670</v>
      </c>
      <c r="R236" s="31">
        <v>1312489670</v>
      </c>
      <c r="S236" s="31">
        <v>1076947503</v>
      </c>
      <c r="T236" s="36">
        <f t="shared" si="62"/>
        <v>0.82053788888106072</v>
      </c>
      <c r="U236" s="36">
        <f t="shared" si="63"/>
        <v>-0.56205862446253441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26371096</v>
      </c>
      <c r="E237" s="31">
        <v>26371096</v>
      </c>
      <c r="F237" s="31">
        <v>11014228</v>
      </c>
      <c r="G237" s="36">
        <f t="shared" si="56"/>
        <v>0.41766288363593229</v>
      </c>
      <c r="H237" s="31">
        <v>7503914</v>
      </c>
      <c r="I237" s="36">
        <f t="shared" si="57"/>
        <v>0.28455070657662462</v>
      </c>
      <c r="J237" s="31">
        <v>5593320</v>
      </c>
      <c r="K237" s="36">
        <f t="shared" si="58"/>
        <v>0.21210039961934082</v>
      </c>
      <c r="L237" s="31">
        <v>0</v>
      </c>
      <c r="M237" s="36">
        <f t="shared" si="59"/>
        <v>0</v>
      </c>
      <c r="N237" s="31">
        <f t="shared" si="60"/>
        <v>24111462</v>
      </c>
      <c r="O237" s="36">
        <f t="shared" si="61"/>
        <v>0.91431398983189782</v>
      </c>
      <c r="P237" s="31">
        <v>7679786</v>
      </c>
      <c r="Q237" s="31">
        <v>31009673</v>
      </c>
      <c r="R237" s="31">
        <v>31009673</v>
      </c>
      <c r="S237" s="31">
        <v>21846338</v>
      </c>
      <c r="T237" s="36">
        <f t="shared" si="62"/>
        <v>0.70450075368418108</v>
      </c>
      <c r="U237" s="36">
        <f t="shared" si="63"/>
        <v>-0.27168283074554422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544199240</v>
      </c>
      <c r="E238" s="31">
        <v>560529199</v>
      </c>
      <c r="F238" s="31">
        <v>320994641</v>
      </c>
      <c r="G238" s="36">
        <f t="shared" si="56"/>
        <v>0.58984764660825328</v>
      </c>
      <c r="H238" s="31">
        <v>254808723</v>
      </c>
      <c r="I238" s="36">
        <f t="shared" si="57"/>
        <v>0.46822689976560788</v>
      </c>
      <c r="J238" s="31">
        <v>-56396374</v>
      </c>
      <c r="K238" s="36">
        <f t="shared" si="58"/>
        <v>-0.10061273186234139</v>
      </c>
      <c r="L238" s="31">
        <v>0</v>
      </c>
      <c r="M238" s="36">
        <f t="shared" si="59"/>
        <v>0</v>
      </c>
      <c r="N238" s="31">
        <f t="shared" si="60"/>
        <v>519406990</v>
      </c>
      <c r="O238" s="36">
        <f t="shared" si="61"/>
        <v>0.92663681201021608</v>
      </c>
      <c r="P238" s="31">
        <v>205597443</v>
      </c>
      <c r="Q238" s="31">
        <v>545037536</v>
      </c>
      <c r="R238" s="31">
        <v>545037536</v>
      </c>
      <c r="S238" s="31">
        <v>749241041</v>
      </c>
      <c r="T238" s="36">
        <f t="shared" si="62"/>
        <v>1.3746595262018797</v>
      </c>
      <c r="U238" s="36">
        <f t="shared" si="63"/>
        <v>-1.2743048414274296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422296000</v>
      </c>
      <c r="E239" s="31">
        <v>422296008</v>
      </c>
      <c r="F239" s="31">
        <v>0</v>
      </c>
      <c r="G239" s="36">
        <f t="shared" si="56"/>
        <v>0</v>
      </c>
      <c r="H239" s="31">
        <v>319204555</v>
      </c>
      <c r="I239" s="36">
        <f t="shared" si="57"/>
        <v>0.75587870829939185</v>
      </c>
      <c r="J239" s="31">
        <v>1435311</v>
      </c>
      <c r="K239" s="36">
        <f t="shared" si="58"/>
        <v>3.3988268248086304E-3</v>
      </c>
      <c r="L239" s="31">
        <v>0</v>
      </c>
      <c r="M239" s="36">
        <f t="shared" si="59"/>
        <v>0</v>
      </c>
      <c r="N239" s="31">
        <f t="shared" si="60"/>
        <v>320639866</v>
      </c>
      <c r="O239" s="36">
        <f t="shared" si="61"/>
        <v>0.75927752080479061</v>
      </c>
      <c r="P239" s="31">
        <v>103875123</v>
      </c>
      <c r="Q239" s="31">
        <v>407896000</v>
      </c>
      <c r="R239" s="31">
        <v>407896000</v>
      </c>
      <c r="S239" s="31">
        <v>244222942</v>
      </c>
      <c r="T239" s="36">
        <f t="shared" si="62"/>
        <v>0.5987382617137702</v>
      </c>
      <c r="U239" s="36">
        <f t="shared" si="63"/>
        <v>-0.98618234127145143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4128765283</v>
      </c>
      <c r="E240" s="32">
        <f>SUM(E234:E239)</f>
        <v>4185808077</v>
      </c>
      <c r="F240" s="32">
        <f>SUM(F234:F239)</f>
        <v>1522382021</v>
      </c>
      <c r="G240" s="37">
        <f t="shared" si="56"/>
        <v>0.36872573678826875</v>
      </c>
      <c r="H240" s="32">
        <f>SUM(H234:H239)</f>
        <v>1457701474</v>
      </c>
      <c r="I240" s="37">
        <f t="shared" si="57"/>
        <v>0.35305990388991554</v>
      </c>
      <c r="J240" s="32">
        <f>SUM(J234:J239)</f>
        <v>689939796</v>
      </c>
      <c r="K240" s="37">
        <f t="shared" si="58"/>
        <v>0.16482833978725681</v>
      </c>
      <c r="L240" s="32">
        <f>SUM(L234:L239)</f>
        <v>0</v>
      </c>
      <c r="M240" s="37">
        <f t="shared" si="59"/>
        <v>0</v>
      </c>
      <c r="N240" s="32">
        <f t="shared" si="60"/>
        <v>3670023291</v>
      </c>
      <c r="O240" s="37">
        <f t="shared" si="61"/>
        <v>0.87677772690197808</v>
      </c>
      <c r="P240" s="32">
        <f>SUM(P234:P239)</f>
        <v>1122488077</v>
      </c>
      <c r="Q240" s="32">
        <f>SUM(Q234:Q239)</f>
        <v>4271331305</v>
      </c>
      <c r="R240" s="32">
        <f>SUM(R234:R239)</f>
        <v>4306426468</v>
      </c>
      <c r="S240" s="32">
        <f>SUM(S234:S239)</f>
        <v>3856172114</v>
      </c>
      <c r="T240" s="37">
        <f t="shared" si="62"/>
        <v>0.89544594402209587</v>
      </c>
      <c r="U240" s="37">
        <f t="shared" si="63"/>
        <v>-0.38534777327527903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89627172</v>
      </c>
      <c r="E241" s="31">
        <v>89447232</v>
      </c>
      <c r="F241" s="31">
        <v>30890195</v>
      </c>
      <c r="G241" s="36">
        <f t="shared" si="56"/>
        <v>0.34465212179181554</v>
      </c>
      <c r="H241" s="31">
        <v>52491925</v>
      </c>
      <c r="I241" s="36">
        <f t="shared" si="57"/>
        <v>0.58566976764590983</v>
      </c>
      <c r="J241" s="31">
        <v>17963334</v>
      </c>
      <c r="K241" s="36">
        <f t="shared" si="58"/>
        <v>0.20082604680265567</v>
      </c>
      <c r="L241" s="31">
        <v>0</v>
      </c>
      <c r="M241" s="36">
        <f t="shared" si="59"/>
        <v>0</v>
      </c>
      <c r="N241" s="31">
        <f t="shared" si="60"/>
        <v>101345454</v>
      </c>
      <c r="O241" s="36">
        <f t="shared" si="61"/>
        <v>1.1330194544197858</v>
      </c>
      <c r="P241" s="31">
        <v>26210436</v>
      </c>
      <c r="Q241" s="31">
        <v>90810048</v>
      </c>
      <c r="R241" s="31">
        <v>96556860</v>
      </c>
      <c r="S241" s="31">
        <v>42907101</v>
      </c>
      <c r="T241" s="36">
        <f t="shared" si="62"/>
        <v>0.44437133726179578</v>
      </c>
      <c r="U241" s="36">
        <f t="shared" si="63"/>
        <v>-0.31464955409364426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52127604</v>
      </c>
      <c r="E242" s="31">
        <v>37792895</v>
      </c>
      <c r="F242" s="31">
        <v>8907973</v>
      </c>
      <c r="G242" s="36">
        <f t="shared" si="56"/>
        <v>0.17088782749347159</v>
      </c>
      <c r="H242" s="31">
        <v>8853175</v>
      </c>
      <c r="I242" s="36">
        <f t="shared" si="57"/>
        <v>0.16983659943395826</v>
      </c>
      <c r="J242" s="31">
        <v>8590833</v>
      </c>
      <c r="K242" s="36">
        <f t="shared" si="58"/>
        <v>0.22731344079356716</v>
      </c>
      <c r="L242" s="31">
        <v>0</v>
      </c>
      <c r="M242" s="36">
        <f t="shared" si="59"/>
        <v>0</v>
      </c>
      <c r="N242" s="31">
        <f t="shared" si="60"/>
        <v>26351981</v>
      </c>
      <c r="O242" s="36">
        <f t="shared" si="61"/>
        <v>0.69727341607463522</v>
      </c>
      <c r="P242" s="31">
        <v>8069316</v>
      </c>
      <c r="Q242" s="31">
        <v>38165574</v>
      </c>
      <c r="R242" s="31">
        <v>41382866</v>
      </c>
      <c r="S242" s="31">
        <v>25709549</v>
      </c>
      <c r="T242" s="36">
        <f t="shared" si="62"/>
        <v>0.62126071693536156</v>
      </c>
      <c r="U242" s="36">
        <f t="shared" si="63"/>
        <v>6.4629641471470434E-2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895195776</v>
      </c>
      <c r="E243" s="31">
        <v>795195776</v>
      </c>
      <c r="F243" s="31">
        <v>242942698</v>
      </c>
      <c r="G243" s="36">
        <f t="shared" si="56"/>
        <v>0.27138499143230987</v>
      </c>
      <c r="H243" s="31">
        <v>237241133</v>
      </c>
      <c r="I243" s="36">
        <f t="shared" si="57"/>
        <v>0.26501592094196835</v>
      </c>
      <c r="J243" s="31">
        <v>202117690</v>
      </c>
      <c r="K243" s="36">
        <f t="shared" si="58"/>
        <v>0.25417349550911095</v>
      </c>
      <c r="L243" s="31">
        <v>0</v>
      </c>
      <c r="M243" s="36">
        <f t="shared" si="59"/>
        <v>0</v>
      </c>
      <c r="N243" s="31">
        <f t="shared" si="60"/>
        <v>682301521</v>
      </c>
      <c r="O243" s="36">
        <f t="shared" si="61"/>
        <v>0.85802960930215</v>
      </c>
      <c r="P243" s="31">
        <v>210342364</v>
      </c>
      <c r="Q243" s="31">
        <v>947405268</v>
      </c>
      <c r="R243" s="31">
        <v>947405268</v>
      </c>
      <c r="S243" s="31">
        <v>763415423</v>
      </c>
      <c r="T243" s="36">
        <f t="shared" si="62"/>
        <v>0.80579605031286361</v>
      </c>
      <c r="U243" s="36">
        <f t="shared" si="63"/>
        <v>-3.910136714066792E-2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252366607</v>
      </c>
      <c r="E244" s="31">
        <v>169593949</v>
      </c>
      <c r="F244" s="31">
        <v>174780556</v>
      </c>
      <c r="G244" s="36">
        <f t="shared" si="56"/>
        <v>0.69256609690837578</v>
      </c>
      <c r="H244" s="31">
        <v>81295852</v>
      </c>
      <c r="I244" s="36">
        <f t="shared" si="57"/>
        <v>0.3221339501545068</v>
      </c>
      <c r="J244" s="31">
        <v>68565353</v>
      </c>
      <c r="K244" s="36">
        <f t="shared" si="58"/>
        <v>0.4042912698494921</v>
      </c>
      <c r="L244" s="31">
        <v>0</v>
      </c>
      <c r="M244" s="36">
        <f t="shared" si="59"/>
        <v>0</v>
      </c>
      <c r="N244" s="31">
        <f t="shared" si="60"/>
        <v>324641761</v>
      </c>
      <c r="O244" s="36">
        <f t="shared" si="61"/>
        <v>1.9142296226618321</v>
      </c>
      <c r="P244" s="31">
        <v>13355111</v>
      </c>
      <c r="Q244" s="31">
        <v>259304000</v>
      </c>
      <c r="R244" s="31">
        <v>259304000</v>
      </c>
      <c r="S244" s="31">
        <v>26956057</v>
      </c>
      <c r="T244" s="36">
        <f t="shared" si="62"/>
        <v>0.10395542297843458</v>
      </c>
      <c r="U244" s="36">
        <f t="shared" si="63"/>
        <v>4.1340159583847713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152700428</v>
      </c>
      <c r="E245" s="31">
        <v>188711313</v>
      </c>
      <c r="F245" s="31">
        <v>26225616</v>
      </c>
      <c r="G245" s="36">
        <f t="shared" si="56"/>
        <v>0.17174553040545507</v>
      </c>
      <c r="H245" s="31">
        <v>-8960803</v>
      </c>
      <c r="I245" s="36">
        <f t="shared" si="57"/>
        <v>-5.8682238926010086E-2</v>
      </c>
      <c r="J245" s="31">
        <v>48562433</v>
      </c>
      <c r="K245" s="36">
        <f t="shared" si="58"/>
        <v>0.25733715815967007</v>
      </c>
      <c r="L245" s="31">
        <v>0</v>
      </c>
      <c r="M245" s="36">
        <f t="shared" si="59"/>
        <v>0</v>
      </c>
      <c r="N245" s="31">
        <f t="shared" si="60"/>
        <v>65827246</v>
      </c>
      <c r="O245" s="36">
        <f t="shared" si="61"/>
        <v>0.34882511786667503</v>
      </c>
      <c r="P245" s="31">
        <v>23600195</v>
      </c>
      <c r="Q245" s="31">
        <v>163968528</v>
      </c>
      <c r="R245" s="31">
        <v>189630589</v>
      </c>
      <c r="S245" s="31">
        <v>106015588</v>
      </c>
      <c r="T245" s="36">
        <f t="shared" si="62"/>
        <v>0.55906374893978739</v>
      </c>
      <c r="U245" s="36">
        <f t="shared" si="63"/>
        <v>1.0577132095730564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1025694690</v>
      </c>
      <c r="E246" s="31">
        <v>1040715580</v>
      </c>
      <c r="F246" s="31">
        <v>470512822</v>
      </c>
      <c r="G246" s="36">
        <f t="shared" si="56"/>
        <v>0.45872599964420213</v>
      </c>
      <c r="H246" s="31">
        <v>378674231</v>
      </c>
      <c r="I246" s="36">
        <f t="shared" si="57"/>
        <v>0.36918805829052309</v>
      </c>
      <c r="J246" s="31">
        <v>281702752</v>
      </c>
      <c r="K246" s="36">
        <f t="shared" si="58"/>
        <v>0.270681786084148</v>
      </c>
      <c r="L246" s="31">
        <v>0</v>
      </c>
      <c r="M246" s="36">
        <f t="shared" si="59"/>
        <v>0</v>
      </c>
      <c r="N246" s="31">
        <f t="shared" si="60"/>
        <v>1130889805</v>
      </c>
      <c r="O246" s="36">
        <f t="shared" si="61"/>
        <v>1.0866463678769949</v>
      </c>
      <c r="P246" s="31">
        <v>268325265</v>
      </c>
      <c r="Q246" s="31">
        <v>1055821000</v>
      </c>
      <c r="R246" s="31">
        <v>1073963690</v>
      </c>
      <c r="S246" s="31">
        <v>989959355</v>
      </c>
      <c r="T246" s="36">
        <f t="shared" si="62"/>
        <v>0.92178102874222867</v>
      </c>
      <c r="U246" s="36">
        <f t="shared" si="63"/>
        <v>4.9855487890787975E-2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2467712277</v>
      </c>
      <c r="E247" s="32">
        <f>SUM(E241:E246)</f>
        <v>2321456745</v>
      </c>
      <c r="F247" s="32">
        <f>SUM(F241:F246)</f>
        <v>954259860</v>
      </c>
      <c r="G247" s="37">
        <f t="shared" si="56"/>
        <v>0.38669818555998536</v>
      </c>
      <c r="H247" s="32">
        <f>SUM(H241:H246)</f>
        <v>749595513</v>
      </c>
      <c r="I247" s="37">
        <f t="shared" si="57"/>
        <v>0.30376130960911046</v>
      </c>
      <c r="J247" s="32">
        <f>SUM(J241:J246)</f>
        <v>627502395</v>
      </c>
      <c r="K247" s="37">
        <f t="shared" si="58"/>
        <v>0.27030544348996688</v>
      </c>
      <c r="L247" s="32">
        <f>SUM(L241:L246)</f>
        <v>0</v>
      </c>
      <c r="M247" s="37">
        <f t="shared" si="59"/>
        <v>0</v>
      </c>
      <c r="N247" s="32">
        <f t="shared" si="60"/>
        <v>2331357768</v>
      </c>
      <c r="O247" s="37">
        <f t="shared" si="61"/>
        <v>1.004265004300134</v>
      </c>
      <c r="P247" s="32">
        <f>SUM(P241:P246)</f>
        <v>549902687</v>
      </c>
      <c r="Q247" s="32">
        <f>SUM(Q241:Q246)</f>
        <v>2555474418</v>
      </c>
      <c r="R247" s="32">
        <f>SUM(R241:R246)</f>
        <v>2608243273</v>
      </c>
      <c r="S247" s="32">
        <f>SUM(S241:S246)</f>
        <v>1954963073</v>
      </c>
      <c r="T247" s="37">
        <f t="shared" si="62"/>
        <v>0.74953248925718596</v>
      </c>
      <c r="U247" s="37">
        <f t="shared" si="63"/>
        <v>0.14111534610486465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163418384</v>
      </c>
      <c r="E248" s="31">
        <v>166105875</v>
      </c>
      <c r="F248" s="31">
        <v>60909898</v>
      </c>
      <c r="G248" s="36">
        <f t="shared" si="56"/>
        <v>0.37272365880205988</v>
      </c>
      <c r="H248" s="31">
        <v>34536854</v>
      </c>
      <c r="I248" s="36">
        <f t="shared" si="57"/>
        <v>0.21134007787030865</v>
      </c>
      <c r="J248" s="31">
        <v>34226653</v>
      </c>
      <c r="K248" s="36">
        <f t="shared" si="58"/>
        <v>0.20605323562456776</v>
      </c>
      <c r="L248" s="31">
        <v>0</v>
      </c>
      <c r="M248" s="36">
        <f t="shared" si="59"/>
        <v>0</v>
      </c>
      <c r="N248" s="31">
        <f t="shared" si="60"/>
        <v>129673405</v>
      </c>
      <c r="O248" s="36">
        <f t="shared" si="61"/>
        <v>0.78066717989354684</v>
      </c>
      <c r="P248" s="31">
        <v>49900836</v>
      </c>
      <c r="Q248" s="31">
        <v>140715091</v>
      </c>
      <c r="R248" s="31">
        <v>153974288</v>
      </c>
      <c r="S248" s="31">
        <v>136708468</v>
      </c>
      <c r="T248" s="36">
        <f t="shared" si="62"/>
        <v>0.88786556363228641</v>
      </c>
      <c r="U248" s="36">
        <f t="shared" si="63"/>
        <v>-0.31410662138005063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146457097</v>
      </c>
      <c r="E249" s="31">
        <v>164577884</v>
      </c>
      <c r="F249" s="31">
        <v>37988854</v>
      </c>
      <c r="G249" s="36">
        <f t="shared" si="56"/>
        <v>0.25938554551576287</v>
      </c>
      <c r="H249" s="31">
        <v>41415996</v>
      </c>
      <c r="I249" s="36">
        <f t="shared" si="57"/>
        <v>0.28278585912432774</v>
      </c>
      <c r="J249" s="31">
        <v>-28625756</v>
      </c>
      <c r="K249" s="36">
        <f t="shared" si="58"/>
        <v>-0.17393440299669913</v>
      </c>
      <c r="L249" s="31">
        <v>0</v>
      </c>
      <c r="M249" s="36">
        <f t="shared" si="59"/>
        <v>0</v>
      </c>
      <c r="N249" s="31">
        <f t="shared" si="60"/>
        <v>50779094</v>
      </c>
      <c r="O249" s="36">
        <f t="shared" si="61"/>
        <v>0.30854141981798722</v>
      </c>
      <c r="P249" s="31">
        <v>24352224</v>
      </c>
      <c r="Q249" s="31">
        <v>149732768</v>
      </c>
      <c r="R249" s="31">
        <v>150096121</v>
      </c>
      <c r="S249" s="31">
        <v>43238473</v>
      </c>
      <c r="T249" s="36">
        <f t="shared" si="62"/>
        <v>0.28807188828017749</v>
      </c>
      <c r="U249" s="36">
        <f t="shared" si="63"/>
        <v>-2.1754883660728481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72322953</v>
      </c>
      <c r="E250" s="31">
        <v>72322953</v>
      </c>
      <c r="F250" s="31">
        <v>25592537</v>
      </c>
      <c r="G250" s="36">
        <f t="shared" si="56"/>
        <v>0.35386465760047159</v>
      </c>
      <c r="H250" s="31">
        <v>6928868</v>
      </c>
      <c r="I250" s="36">
        <f t="shared" si="57"/>
        <v>9.5804550458552212E-2</v>
      </c>
      <c r="J250" s="31">
        <v>8544907</v>
      </c>
      <c r="K250" s="36">
        <f t="shared" si="58"/>
        <v>0.11814931008140665</v>
      </c>
      <c r="L250" s="31">
        <v>0</v>
      </c>
      <c r="M250" s="36">
        <f t="shared" si="59"/>
        <v>0</v>
      </c>
      <c r="N250" s="31">
        <f t="shared" si="60"/>
        <v>41066312</v>
      </c>
      <c r="O250" s="36">
        <f t="shared" si="61"/>
        <v>0.56781851814043049</v>
      </c>
      <c r="P250" s="31">
        <v>5409161</v>
      </c>
      <c r="Q250" s="31">
        <v>61606232</v>
      </c>
      <c r="R250" s="31">
        <v>61606232</v>
      </c>
      <c r="S250" s="31">
        <v>14721439</v>
      </c>
      <c r="T250" s="36">
        <f t="shared" si="62"/>
        <v>0.23896022402408898</v>
      </c>
      <c r="U250" s="36">
        <f t="shared" si="63"/>
        <v>0.57971023602366434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146410416</v>
      </c>
      <c r="E251" s="31">
        <v>146410416</v>
      </c>
      <c r="F251" s="31">
        <v>39505161</v>
      </c>
      <c r="G251" s="36">
        <f t="shared" si="56"/>
        <v>0.26982479853072749</v>
      </c>
      <c r="H251" s="31">
        <v>32932465</v>
      </c>
      <c r="I251" s="36">
        <f t="shared" si="57"/>
        <v>0.22493252802450886</v>
      </c>
      <c r="J251" s="31">
        <v>34232636</v>
      </c>
      <c r="K251" s="36">
        <f t="shared" si="58"/>
        <v>0.23381284566529748</v>
      </c>
      <c r="L251" s="31">
        <v>0</v>
      </c>
      <c r="M251" s="36">
        <f t="shared" si="59"/>
        <v>0</v>
      </c>
      <c r="N251" s="31">
        <f t="shared" si="60"/>
        <v>106670262</v>
      </c>
      <c r="O251" s="36">
        <f t="shared" si="61"/>
        <v>0.72857017222053377</v>
      </c>
      <c r="P251" s="31">
        <v>27463138</v>
      </c>
      <c r="Q251" s="31">
        <v>135107674</v>
      </c>
      <c r="R251" s="31">
        <v>151769953</v>
      </c>
      <c r="S251" s="31">
        <v>101963823</v>
      </c>
      <c r="T251" s="36">
        <f t="shared" si="62"/>
        <v>0.67183141975408001</v>
      </c>
      <c r="U251" s="36">
        <f t="shared" si="63"/>
        <v>0.24649397312135268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91913267</v>
      </c>
      <c r="E252" s="31">
        <v>91913267</v>
      </c>
      <c r="F252" s="31">
        <v>294094</v>
      </c>
      <c r="G252" s="36">
        <f t="shared" si="56"/>
        <v>3.1996904211880534E-3</v>
      </c>
      <c r="H252" s="31">
        <v>16321995</v>
      </c>
      <c r="I252" s="36">
        <f t="shared" si="57"/>
        <v>0.17758040305541528</v>
      </c>
      <c r="J252" s="31">
        <v>37257924</v>
      </c>
      <c r="K252" s="36">
        <f t="shared" si="58"/>
        <v>0.40535958753375617</v>
      </c>
      <c r="L252" s="31">
        <v>0</v>
      </c>
      <c r="M252" s="36">
        <f t="shared" si="59"/>
        <v>0</v>
      </c>
      <c r="N252" s="31">
        <f t="shared" si="60"/>
        <v>53874013</v>
      </c>
      <c r="O252" s="36">
        <f t="shared" si="61"/>
        <v>0.58613968101035951</v>
      </c>
      <c r="P252" s="31">
        <v>630766</v>
      </c>
      <c r="Q252" s="31">
        <v>95769756</v>
      </c>
      <c r="R252" s="31">
        <v>88601400</v>
      </c>
      <c r="S252" s="31">
        <v>83918614</v>
      </c>
      <c r="T252" s="36">
        <f t="shared" si="62"/>
        <v>0.94714772001345349</v>
      </c>
      <c r="U252" s="36">
        <f t="shared" si="63"/>
        <v>58.067743029903326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160059920</v>
      </c>
      <c r="E253" s="31">
        <v>165255518</v>
      </c>
      <c r="F253" s="31">
        <v>58518229</v>
      </c>
      <c r="G253" s="36">
        <f t="shared" si="56"/>
        <v>0.36560201329602066</v>
      </c>
      <c r="H253" s="31">
        <v>49896455</v>
      </c>
      <c r="I253" s="36">
        <f t="shared" si="57"/>
        <v>0.31173609858108137</v>
      </c>
      <c r="J253" s="31">
        <v>37771476</v>
      </c>
      <c r="K253" s="36">
        <f t="shared" si="58"/>
        <v>0.22856408340930559</v>
      </c>
      <c r="L253" s="31">
        <v>0</v>
      </c>
      <c r="M253" s="36">
        <f t="shared" si="59"/>
        <v>0</v>
      </c>
      <c r="N253" s="31">
        <f t="shared" si="60"/>
        <v>146186160</v>
      </c>
      <c r="O253" s="36">
        <f t="shared" si="61"/>
        <v>0.88460683049627431</v>
      </c>
      <c r="P253" s="31">
        <v>52213368</v>
      </c>
      <c r="Q253" s="31">
        <v>166530725</v>
      </c>
      <c r="R253" s="31">
        <v>164336127</v>
      </c>
      <c r="S253" s="31">
        <v>77769235</v>
      </c>
      <c r="T253" s="36">
        <f t="shared" si="62"/>
        <v>0.4732327359765513</v>
      </c>
      <c r="U253" s="36">
        <f t="shared" si="63"/>
        <v>-0.27659376426358862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780582037</v>
      </c>
      <c r="E254" s="32">
        <f>SUM(E248:E253)</f>
        <v>806585913</v>
      </c>
      <c r="F254" s="32">
        <f>SUM(F248:F253)</f>
        <v>222808773</v>
      </c>
      <c r="G254" s="37">
        <f t="shared" si="56"/>
        <v>0.28543927792179002</v>
      </c>
      <c r="H254" s="32">
        <f>SUM(H248:H253)</f>
        <v>182032633</v>
      </c>
      <c r="I254" s="37">
        <f t="shared" si="57"/>
        <v>0.23320115551160192</v>
      </c>
      <c r="J254" s="32">
        <f>SUM(J248:J253)</f>
        <v>123407840</v>
      </c>
      <c r="K254" s="37">
        <f t="shared" si="58"/>
        <v>0.15300024214531502</v>
      </c>
      <c r="L254" s="32">
        <f>SUM(L248:L253)</f>
        <v>0</v>
      </c>
      <c r="M254" s="37">
        <f t="shared" si="59"/>
        <v>0</v>
      </c>
      <c r="N254" s="32">
        <f t="shared" si="60"/>
        <v>528249246</v>
      </c>
      <c r="O254" s="37">
        <f t="shared" si="61"/>
        <v>0.65491999982399896</v>
      </c>
      <c r="P254" s="32">
        <f>SUM(P248:P253)</f>
        <v>159969493</v>
      </c>
      <c r="Q254" s="32">
        <f>SUM(Q248:Q253)</f>
        <v>749462246</v>
      </c>
      <c r="R254" s="32">
        <f>SUM(R248:R253)</f>
        <v>770384121</v>
      </c>
      <c r="S254" s="32">
        <f>SUM(S248:S253)</f>
        <v>458320052</v>
      </c>
      <c r="T254" s="37">
        <f t="shared" si="62"/>
        <v>0.594924063861903</v>
      </c>
      <c r="U254" s="37">
        <f t="shared" si="63"/>
        <v>-0.22855390933820108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1422603171</v>
      </c>
      <c r="E255" s="31">
        <v>1371368943</v>
      </c>
      <c r="F255" s="31">
        <v>498791196</v>
      </c>
      <c r="G255" s="36">
        <f t="shared" si="56"/>
        <v>0.35061864486733946</v>
      </c>
      <c r="H255" s="31">
        <v>373282628</v>
      </c>
      <c r="I255" s="36">
        <f t="shared" si="57"/>
        <v>0.26239406435289042</v>
      </c>
      <c r="J255" s="31">
        <v>339437107</v>
      </c>
      <c r="K255" s="36">
        <f t="shared" si="58"/>
        <v>0.24751698566065602</v>
      </c>
      <c r="L255" s="31">
        <v>0</v>
      </c>
      <c r="M255" s="36">
        <f t="shared" si="59"/>
        <v>0</v>
      </c>
      <c r="N255" s="31">
        <f t="shared" si="60"/>
        <v>1211510931</v>
      </c>
      <c r="O255" s="36">
        <f t="shared" si="61"/>
        <v>0.88343179797385862</v>
      </c>
      <c r="P255" s="31">
        <v>313966196</v>
      </c>
      <c r="Q255" s="31">
        <v>1358123432</v>
      </c>
      <c r="R255" s="31">
        <v>1332503227</v>
      </c>
      <c r="S255" s="31">
        <v>1126053795</v>
      </c>
      <c r="T255" s="36">
        <f t="shared" si="62"/>
        <v>0.84506646752008208</v>
      </c>
      <c r="U255" s="36">
        <f t="shared" si="63"/>
        <v>8.1126284690852479E-2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228611071</v>
      </c>
      <c r="E256" s="31">
        <v>228611071</v>
      </c>
      <c r="F256" s="31">
        <v>-1951022</v>
      </c>
      <c r="G256" s="36">
        <f t="shared" si="56"/>
        <v>-8.5342411085594354E-3</v>
      </c>
      <c r="H256" s="31">
        <v>23942957</v>
      </c>
      <c r="I256" s="36">
        <f t="shared" si="57"/>
        <v>0.10473227256784952</v>
      </c>
      <c r="J256" s="31">
        <v>23529783</v>
      </c>
      <c r="K256" s="36">
        <f t="shared" si="58"/>
        <v>0.1029249497720082</v>
      </c>
      <c r="L256" s="31">
        <v>0</v>
      </c>
      <c r="M256" s="36">
        <f t="shared" si="59"/>
        <v>0</v>
      </c>
      <c r="N256" s="31">
        <f t="shared" si="60"/>
        <v>45521718</v>
      </c>
      <c r="O256" s="36">
        <f t="shared" si="61"/>
        <v>0.19912298123129829</v>
      </c>
      <c r="P256" s="31">
        <v>25457214</v>
      </c>
      <c r="Q256" s="31">
        <v>206442302</v>
      </c>
      <c r="R256" s="31">
        <v>221231654</v>
      </c>
      <c r="S256" s="31">
        <v>81623289</v>
      </c>
      <c r="T256" s="36">
        <f t="shared" si="62"/>
        <v>0.36894941354097549</v>
      </c>
      <c r="U256" s="36">
        <f t="shared" si="63"/>
        <v>-7.571256619047162E-2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854436843</v>
      </c>
      <c r="E257" s="31">
        <v>743767309</v>
      </c>
      <c r="F257" s="31">
        <v>256685652</v>
      </c>
      <c r="G257" s="36">
        <f t="shared" si="56"/>
        <v>0.30041500914070485</v>
      </c>
      <c r="H257" s="31">
        <v>218317435</v>
      </c>
      <c r="I257" s="36">
        <f t="shared" si="57"/>
        <v>0.25551032447696076</v>
      </c>
      <c r="J257" s="31">
        <v>184865253</v>
      </c>
      <c r="K257" s="36">
        <f t="shared" si="58"/>
        <v>0.24855253889627463</v>
      </c>
      <c r="L257" s="31">
        <v>0</v>
      </c>
      <c r="M257" s="36">
        <f t="shared" si="59"/>
        <v>0</v>
      </c>
      <c r="N257" s="31">
        <f t="shared" si="60"/>
        <v>659868340</v>
      </c>
      <c r="O257" s="36">
        <f t="shared" si="61"/>
        <v>0.88719728874235848</v>
      </c>
      <c r="P257" s="31">
        <v>145980380</v>
      </c>
      <c r="Q257" s="31">
        <v>714967133</v>
      </c>
      <c r="R257" s="31">
        <v>679414844</v>
      </c>
      <c r="S257" s="31">
        <v>576585762</v>
      </c>
      <c r="T257" s="36">
        <f t="shared" si="62"/>
        <v>0.84865052197770352</v>
      </c>
      <c r="U257" s="36">
        <f t="shared" si="63"/>
        <v>0.26637054239754687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232309000</v>
      </c>
      <c r="E258" s="31">
        <v>231969000</v>
      </c>
      <c r="F258" s="31">
        <v>91381086</v>
      </c>
      <c r="G258" s="36">
        <f t="shared" si="56"/>
        <v>0.39336007644990079</v>
      </c>
      <c r="H258" s="31">
        <v>63032267</v>
      </c>
      <c r="I258" s="36">
        <f t="shared" si="57"/>
        <v>0.27132942331119331</v>
      </c>
      <c r="J258" s="31">
        <v>58256182</v>
      </c>
      <c r="K258" s="36">
        <f t="shared" si="58"/>
        <v>0.25113778996331404</v>
      </c>
      <c r="L258" s="31">
        <v>0</v>
      </c>
      <c r="M258" s="36">
        <f t="shared" si="59"/>
        <v>0</v>
      </c>
      <c r="N258" s="31">
        <f t="shared" si="60"/>
        <v>212669535</v>
      </c>
      <c r="O258" s="36">
        <f t="shared" si="61"/>
        <v>0.91680153382564045</v>
      </c>
      <c r="P258" s="31">
        <v>59798972</v>
      </c>
      <c r="Q258" s="31">
        <v>225153000</v>
      </c>
      <c r="R258" s="31">
        <v>226987431</v>
      </c>
      <c r="S258" s="31">
        <v>223064047</v>
      </c>
      <c r="T258" s="36">
        <f t="shared" si="62"/>
        <v>0.98271541299570897</v>
      </c>
      <c r="U258" s="36">
        <f t="shared" si="63"/>
        <v>-2.5799607391244095E-2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2737960085</v>
      </c>
      <c r="E259" s="32">
        <f>SUM(E255:E258)</f>
        <v>2575716323</v>
      </c>
      <c r="F259" s="32">
        <f>SUM(F255:F258)</f>
        <v>844906912</v>
      </c>
      <c r="G259" s="37">
        <f t="shared" si="56"/>
        <v>0.30858993037511723</v>
      </c>
      <c r="H259" s="32">
        <f>SUM(H255:H258)</f>
        <v>678575287</v>
      </c>
      <c r="I259" s="37">
        <f t="shared" si="57"/>
        <v>0.24783972955544384</v>
      </c>
      <c r="J259" s="32">
        <f>SUM(J255:J258)</f>
        <v>606088325</v>
      </c>
      <c r="K259" s="37">
        <f t="shared" si="58"/>
        <v>0.23530864776835131</v>
      </c>
      <c r="L259" s="32">
        <f>SUM(L255:L258)</f>
        <v>0</v>
      </c>
      <c r="M259" s="37">
        <f t="shared" si="59"/>
        <v>0</v>
      </c>
      <c r="N259" s="32">
        <f t="shared" si="60"/>
        <v>2129570524</v>
      </c>
      <c r="O259" s="37">
        <f t="shared" si="61"/>
        <v>0.8267876803760893</v>
      </c>
      <c r="P259" s="32">
        <f>SUM(P255:P258)</f>
        <v>545202762</v>
      </c>
      <c r="Q259" s="32">
        <f>SUM(Q255:Q258)</f>
        <v>2504685867</v>
      </c>
      <c r="R259" s="32">
        <f>SUM(R255:R258)</f>
        <v>2460137156</v>
      </c>
      <c r="S259" s="32">
        <f>SUM(S255:S258)</f>
        <v>2007326893</v>
      </c>
      <c r="T259" s="37">
        <f t="shared" si="62"/>
        <v>0.8159410495078917</v>
      </c>
      <c r="U259" s="37">
        <f t="shared" si="63"/>
        <v>0.11167508171941365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10115019682</v>
      </c>
      <c r="E260" s="32">
        <f>SUM(E234:E239,E241:E246,E248:E253,E255:E258)</f>
        <v>9889567058</v>
      </c>
      <c r="F260" s="32">
        <f>SUM(F234:F239,F241:F246,F248:F253,F255:F258)</f>
        <v>3544357566</v>
      </c>
      <c r="G260" s="37">
        <f t="shared" si="56"/>
        <v>0.35040540477714516</v>
      </c>
      <c r="H260" s="32">
        <f>SUM(H234:H239,H241:H246,H248:H253,H255:H258)</f>
        <v>3067904907</v>
      </c>
      <c r="I260" s="37">
        <f t="shared" si="57"/>
        <v>0.30330192164227171</v>
      </c>
      <c r="J260" s="32">
        <f>SUM(J234:J239,J241:J246,J248:J253,J255:J258)</f>
        <v>2046938356</v>
      </c>
      <c r="K260" s="37">
        <f t="shared" si="58"/>
        <v>0.20697957190594743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8659200829</v>
      </c>
      <c r="O260" s="37">
        <f t="shared" si="61"/>
        <v>0.87558947507163964</v>
      </c>
      <c r="P260" s="32">
        <f>SUM(P234:P239,P241:P246,P248:P253,P255:P258)</f>
        <v>2377563019</v>
      </c>
      <c r="Q260" s="32">
        <f>SUM(Q234:Q239,Q241:Q246,Q248:Q253,Q255:Q258)</f>
        <v>10080953836</v>
      </c>
      <c r="R260" s="32">
        <f>SUM(R234:R239,R241:R246,R248:R253,R255:R258)</f>
        <v>10145191018</v>
      </c>
      <c r="S260" s="32">
        <f>SUM(S234:S239,S241:S246,S248:S253,S255:S258)</f>
        <v>8276782132</v>
      </c>
      <c r="T260" s="37">
        <f t="shared" si="62"/>
        <v>0.81583305009388241</v>
      </c>
      <c r="U260" s="37">
        <f t="shared" si="63"/>
        <v>-0.13906031527150031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264844273</v>
      </c>
      <c r="E263" s="31">
        <v>268249965</v>
      </c>
      <c r="F263" s="31">
        <v>89926959</v>
      </c>
      <c r="G263" s="36">
        <f t="shared" ref="G263:G299" si="64">IF(($D263     =0),0,($F263     /$D263     ))</f>
        <v>0.33954654930371103</v>
      </c>
      <c r="H263" s="31">
        <v>78855341</v>
      </c>
      <c r="I263" s="36">
        <f t="shared" ref="I263:I299" si="65">IF(($D263     =0),0,($H263     /$D263     ))</f>
        <v>0.29774229250560386</v>
      </c>
      <c r="J263" s="31">
        <v>62696139</v>
      </c>
      <c r="K263" s="36">
        <f t="shared" ref="K263:K299" si="66">IF(($E263     =0),0,($J263     /$E263     ))</f>
        <v>0.2337228226665379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231478439</v>
      </c>
      <c r="O263" s="36">
        <f t="shared" ref="O263:O299" si="69">IF(($E263     =0),0,($N263     /$E263     ))</f>
        <v>0.86292066804183931</v>
      </c>
      <c r="P263" s="31">
        <v>79828039</v>
      </c>
      <c r="Q263" s="31">
        <v>231207062</v>
      </c>
      <c r="R263" s="31">
        <v>253134542</v>
      </c>
      <c r="S263" s="31">
        <v>240819159</v>
      </c>
      <c r="T263" s="36">
        <f t="shared" ref="T263:T299" si="70">IF(($R263     =0),0,($S263     /$R263     ))</f>
        <v>0.95134846906827908</v>
      </c>
      <c r="U263" s="36">
        <f t="shared" ref="U263:U299" si="71">IF(($P263     =0),0,(($J263     /$P263     )-1))</f>
        <v>-0.21461005700014757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112224012</v>
      </c>
      <c r="E264" s="31">
        <v>113922348</v>
      </c>
      <c r="F264" s="31">
        <v>34317251</v>
      </c>
      <c r="G264" s="36">
        <f t="shared" si="64"/>
        <v>0.30579240920383421</v>
      </c>
      <c r="H264" s="31">
        <v>29883396</v>
      </c>
      <c r="I264" s="36">
        <f t="shared" si="65"/>
        <v>0.26628344030331047</v>
      </c>
      <c r="J264" s="31">
        <v>21382110</v>
      </c>
      <c r="K264" s="36">
        <f t="shared" si="66"/>
        <v>0.18769021509282796</v>
      </c>
      <c r="L264" s="31">
        <v>0</v>
      </c>
      <c r="M264" s="36">
        <f t="shared" si="67"/>
        <v>0</v>
      </c>
      <c r="N264" s="31">
        <f t="shared" si="68"/>
        <v>85582757</v>
      </c>
      <c r="O264" s="36">
        <f t="shared" si="69"/>
        <v>0.75123765005264809</v>
      </c>
      <c r="P264" s="31">
        <v>89477558</v>
      </c>
      <c r="Q264" s="31">
        <v>94598009</v>
      </c>
      <c r="R264" s="31">
        <v>157886228</v>
      </c>
      <c r="S264" s="31">
        <v>145229750</v>
      </c>
      <c r="T264" s="36">
        <f t="shared" si="70"/>
        <v>0.91983798612251344</v>
      </c>
      <c r="U264" s="36">
        <f t="shared" si="71"/>
        <v>-0.76103382258152374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237781156</v>
      </c>
      <c r="E265" s="31">
        <v>240745990</v>
      </c>
      <c r="F265" s="31">
        <v>48937438</v>
      </c>
      <c r="G265" s="36">
        <f t="shared" si="64"/>
        <v>0.20580873111744818</v>
      </c>
      <c r="H265" s="31">
        <v>45684158</v>
      </c>
      <c r="I265" s="36">
        <f t="shared" si="65"/>
        <v>0.19212690681005856</v>
      </c>
      <c r="J265" s="31">
        <v>45538388</v>
      </c>
      <c r="K265" s="36">
        <f t="shared" si="66"/>
        <v>0.18915533338686139</v>
      </c>
      <c r="L265" s="31">
        <v>0</v>
      </c>
      <c r="M265" s="36">
        <f t="shared" si="67"/>
        <v>0</v>
      </c>
      <c r="N265" s="31">
        <f t="shared" si="68"/>
        <v>140159984</v>
      </c>
      <c r="O265" s="36">
        <f t="shared" si="69"/>
        <v>0.58219031602561688</v>
      </c>
      <c r="P265" s="31">
        <v>43798851</v>
      </c>
      <c r="Q265" s="31">
        <v>213871577</v>
      </c>
      <c r="R265" s="31">
        <v>213656300</v>
      </c>
      <c r="S265" s="31">
        <v>130614713</v>
      </c>
      <c r="T265" s="36">
        <f t="shared" si="70"/>
        <v>0.61133096941208853</v>
      </c>
      <c r="U265" s="36">
        <f t="shared" si="71"/>
        <v>3.9716498499013042E-2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50730873</v>
      </c>
      <c r="E266" s="31">
        <v>54308846</v>
      </c>
      <c r="F266" s="31">
        <v>20467133</v>
      </c>
      <c r="G266" s="36">
        <f t="shared" si="64"/>
        <v>0.40344531425666574</v>
      </c>
      <c r="H266" s="31">
        <v>16668701</v>
      </c>
      <c r="I266" s="36">
        <f t="shared" si="65"/>
        <v>0.32857114443900859</v>
      </c>
      <c r="J266" s="31">
        <v>12728100</v>
      </c>
      <c r="K266" s="36">
        <f t="shared" si="66"/>
        <v>0.23436513454916719</v>
      </c>
      <c r="L266" s="31">
        <v>0</v>
      </c>
      <c r="M266" s="36">
        <f t="shared" si="67"/>
        <v>0</v>
      </c>
      <c r="N266" s="31">
        <f t="shared" si="68"/>
        <v>49863934</v>
      </c>
      <c r="O266" s="36">
        <f t="shared" si="69"/>
        <v>0.91815491715658992</v>
      </c>
      <c r="P266" s="31">
        <v>11692641</v>
      </c>
      <c r="Q266" s="31">
        <v>47856652</v>
      </c>
      <c r="R266" s="31">
        <v>55662702</v>
      </c>
      <c r="S266" s="31">
        <v>48536671</v>
      </c>
      <c r="T266" s="36">
        <f t="shared" si="70"/>
        <v>0.87197834916458061</v>
      </c>
      <c r="U266" s="36">
        <f t="shared" si="71"/>
        <v>8.8556468979078318E-2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665580314</v>
      </c>
      <c r="E267" s="32">
        <f>SUM(E263:E266)</f>
        <v>677227149</v>
      </c>
      <c r="F267" s="32">
        <f>SUM(F263:F266)</f>
        <v>193648781</v>
      </c>
      <c r="G267" s="37">
        <f t="shared" si="64"/>
        <v>0.2909472785278322</v>
      </c>
      <c r="H267" s="32">
        <f>SUM(H263:H266)</f>
        <v>171091596</v>
      </c>
      <c r="I267" s="37">
        <f t="shared" si="65"/>
        <v>0.25705627465418096</v>
      </c>
      <c r="J267" s="32">
        <f>SUM(J263:J266)</f>
        <v>142344737</v>
      </c>
      <c r="K267" s="37">
        <f t="shared" si="66"/>
        <v>0.21018758212837094</v>
      </c>
      <c r="L267" s="32">
        <f>SUM(L263:L266)</f>
        <v>0</v>
      </c>
      <c r="M267" s="37">
        <f t="shared" si="67"/>
        <v>0</v>
      </c>
      <c r="N267" s="32">
        <f t="shared" si="68"/>
        <v>507085114</v>
      </c>
      <c r="O267" s="37">
        <f t="shared" si="69"/>
        <v>0.74876666528913771</v>
      </c>
      <c r="P267" s="32">
        <f>SUM(P263:P266)</f>
        <v>224797089</v>
      </c>
      <c r="Q267" s="32">
        <f>SUM(Q263:Q266)</f>
        <v>587533300</v>
      </c>
      <c r="R267" s="32">
        <f>SUM(R263:R266)</f>
        <v>680339772</v>
      </c>
      <c r="S267" s="32">
        <f>SUM(S263:S266)</f>
        <v>565200293</v>
      </c>
      <c r="T267" s="37">
        <f t="shared" si="70"/>
        <v>0.83076179912057235</v>
      </c>
      <c r="U267" s="37">
        <f t="shared" si="71"/>
        <v>-0.3667856748803362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77427015</v>
      </c>
      <c r="E268" s="31">
        <v>60883646</v>
      </c>
      <c r="F268" s="31">
        <v>25829072</v>
      </c>
      <c r="G268" s="36">
        <f t="shared" si="64"/>
        <v>0.33359250643977428</v>
      </c>
      <c r="H268" s="31">
        <v>12670502</v>
      </c>
      <c r="I268" s="36">
        <f t="shared" si="65"/>
        <v>0.16364445923686971</v>
      </c>
      <c r="J268" s="31">
        <v>12513826</v>
      </c>
      <c r="K268" s="36">
        <f t="shared" si="66"/>
        <v>0.20553673805934683</v>
      </c>
      <c r="L268" s="31">
        <v>0</v>
      </c>
      <c r="M268" s="36">
        <f t="shared" si="67"/>
        <v>0</v>
      </c>
      <c r="N268" s="31">
        <f t="shared" si="68"/>
        <v>51013400</v>
      </c>
      <c r="O268" s="36">
        <f t="shared" si="69"/>
        <v>0.83788346052731466</v>
      </c>
      <c r="P268" s="31">
        <v>8774191</v>
      </c>
      <c r="Q268" s="31">
        <v>57344206</v>
      </c>
      <c r="R268" s="31">
        <v>55567893</v>
      </c>
      <c r="S268" s="31">
        <v>19373340</v>
      </c>
      <c r="T268" s="36">
        <f t="shared" si="70"/>
        <v>0.34864269552203464</v>
      </c>
      <c r="U268" s="36">
        <f t="shared" si="71"/>
        <v>0.42620852452379943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97962836</v>
      </c>
      <c r="E269" s="31">
        <v>414827902</v>
      </c>
      <c r="F269" s="31">
        <v>67565743</v>
      </c>
      <c r="G269" s="36">
        <f t="shared" si="64"/>
        <v>0.68970791127361808</v>
      </c>
      <c r="H269" s="31">
        <v>50604518</v>
      </c>
      <c r="I269" s="36">
        <f t="shared" si="65"/>
        <v>0.51656852808957066</v>
      </c>
      <c r="J269" s="31">
        <v>225019840</v>
      </c>
      <c r="K269" s="36">
        <f t="shared" si="66"/>
        <v>0.54244142912064774</v>
      </c>
      <c r="L269" s="31">
        <v>0</v>
      </c>
      <c r="M269" s="36">
        <f t="shared" si="67"/>
        <v>0</v>
      </c>
      <c r="N269" s="31">
        <f t="shared" si="68"/>
        <v>343190101</v>
      </c>
      <c r="O269" s="36">
        <f t="shared" si="69"/>
        <v>0.8273071780981599</v>
      </c>
      <c r="P269" s="31">
        <v>20389083</v>
      </c>
      <c r="Q269" s="31">
        <v>148795627</v>
      </c>
      <c r="R269" s="31">
        <v>96309469</v>
      </c>
      <c r="S269" s="31">
        <v>133802254</v>
      </c>
      <c r="T269" s="36">
        <f t="shared" si="70"/>
        <v>1.3892948989262934</v>
      </c>
      <c r="U269" s="36">
        <f t="shared" si="71"/>
        <v>10.036290352047711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60873305</v>
      </c>
      <c r="E270" s="31">
        <v>60873305</v>
      </c>
      <c r="F270" s="31">
        <v>4721135</v>
      </c>
      <c r="G270" s="36">
        <f t="shared" si="64"/>
        <v>7.7556738540810299E-2</v>
      </c>
      <c r="H270" s="31">
        <v>17209699</v>
      </c>
      <c r="I270" s="36">
        <f t="shared" si="65"/>
        <v>0.28271339957638247</v>
      </c>
      <c r="J270" s="31">
        <v>14272152</v>
      </c>
      <c r="K270" s="36">
        <f t="shared" si="66"/>
        <v>0.23445666372147858</v>
      </c>
      <c r="L270" s="31">
        <v>0</v>
      </c>
      <c r="M270" s="36">
        <f t="shared" si="67"/>
        <v>0</v>
      </c>
      <c r="N270" s="31">
        <f t="shared" si="68"/>
        <v>36202986</v>
      </c>
      <c r="O270" s="36">
        <f t="shared" si="69"/>
        <v>0.59472680183867133</v>
      </c>
      <c r="P270" s="31">
        <v>13188590</v>
      </c>
      <c r="Q270" s="31">
        <v>59410314</v>
      </c>
      <c r="R270" s="31">
        <v>59410314</v>
      </c>
      <c r="S270" s="31">
        <v>40835348</v>
      </c>
      <c r="T270" s="36">
        <f t="shared" si="70"/>
        <v>0.68734442305758559</v>
      </c>
      <c r="U270" s="36">
        <f t="shared" si="71"/>
        <v>8.2159048086262398E-2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46843058</v>
      </c>
      <c r="E271" s="31">
        <v>46925058</v>
      </c>
      <c r="F271" s="31">
        <v>19871973</v>
      </c>
      <c r="G271" s="36">
        <f t="shared" si="64"/>
        <v>0.42422450302027676</v>
      </c>
      <c r="H271" s="31">
        <v>816657</v>
      </c>
      <c r="I271" s="36">
        <f t="shared" si="65"/>
        <v>1.743389596810695E-2</v>
      </c>
      <c r="J271" s="31">
        <v>14388784</v>
      </c>
      <c r="K271" s="36">
        <f t="shared" si="66"/>
        <v>0.30663327043730026</v>
      </c>
      <c r="L271" s="31">
        <v>0</v>
      </c>
      <c r="M271" s="36">
        <f t="shared" si="67"/>
        <v>0</v>
      </c>
      <c r="N271" s="31">
        <f t="shared" si="68"/>
        <v>35077414</v>
      </c>
      <c r="O271" s="36">
        <f t="shared" si="69"/>
        <v>0.7475198858571469</v>
      </c>
      <c r="P271" s="31">
        <v>84288</v>
      </c>
      <c r="Q271" s="31">
        <v>44097059</v>
      </c>
      <c r="R271" s="31">
        <v>44627328</v>
      </c>
      <c r="S271" s="31">
        <v>19589084</v>
      </c>
      <c r="T271" s="36">
        <f t="shared" si="70"/>
        <v>0.43894817095031996</v>
      </c>
      <c r="U271" s="36">
        <f t="shared" si="71"/>
        <v>169.70975702353834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22291660</v>
      </c>
      <c r="E272" s="31">
        <v>22291660</v>
      </c>
      <c r="F272" s="31">
        <v>10869108</v>
      </c>
      <c r="G272" s="36">
        <f t="shared" si="64"/>
        <v>0.48758629909122964</v>
      </c>
      <c r="H272" s="31">
        <v>4177182</v>
      </c>
      <c r="I272" s="36">
        <f t="shared" si="65"/>
        <v>0.18738765977948704</v>
      </c>
      <c r="J272" s="31">
        <v>2863071</v>
      </c>
      <c r="K272" s="36">
        <f t="shared" si="66"/>
        <v>0.12843686831756809</v>
      </c>
      <c r="L272" s="31">
        <v>0</v>
      </c>
      <c r="M272" s="36">
        <f t="shared" si="67"/>
        <v>0</v>
      </c>
      <c r="N272" s="31">
        <f t="shared" si="68"/>
        <v>17909361</v>
      </c>
      <c r="O272" s="36">
        <f t="shared" si="69"/>
        <v>0.80341082718828472</v>
      </c>
      <c r="P272" s="31">
        <v>2697610</v>
      </c>
      <c r="Q272" s="31">
        <v>20285240</v>
      </c>
      <c r="R272" s="31">
        <v>21359320</v>
      </c>
      <c r="S272" s="31">
        <v>8838468</v>
      </c>
      <c r="T272" s="36">
        <f t="shared" si="70"/>
        <v>0.4137991284366731</v>
      </c>
      <c r="U272" s="36">
        <f t="shared" si="71"/>
        <v>6.1336145699341316E-2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16044591</v>
      </c>
      <c r="E273" s="31">
        <v>15044591</v>
      </c>
      <c r="F273" s="31">
        <v>10407024</v>
      </c>
      <c r="G273" s="36">
        <f t="shared" si="64"/>
        <v>0.64863130509216471</v>
      </c>
      <c r="H273" s="31">
        <v>227736</v>
      </c>
      <c r="I273" s="36">
        <f t="shared" si="65"/>
        <v>1.4193942369736942E-2</v>
      </c>
      <c r="J273" s="31">
        <v>771477</v>
      </c>
      <c r="K273" s="36">
        <f t="shared" si="66"/>
        <v>5.1279360136809303E-2</v>
      </c>
      <c r="L273" s="31">
        <v>0</v>
      </c>
      <c r="M273" s="36">
        <f t="shared" si="67"/>
        <v>0</v>
      </c>
      <c r="N273" s="31">
        <f t="shared" si="68"/>
        <v>11406237</v>
      </c>
      <c r="O273" s="36">
        <f t="shared" si="69"/>
        <v>0.75816198659039646</v>
      </c>
      <c r="P273" s="31">
        <v>884196</v>
      </c>
      <c r="Q273" s="31">
        <v>14853384</v>
      </c>
      <c r="R273" s="31">
        <v>14853384</v>
      </c>
      <c r="S273" s="31">
        <v>11218566</v>
      </c>
      <c r="T273" s="36">
        <f t="shared" si="70"/>
        <v>0.75528687604117684</v>
      </c>
      <c r="U273" s="36">
        <f t="shared" si="71"/>
        <v>-0.12748191577433055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66155919</v>
      </c>
      <c r="E274" s="31">
        <v>67455919</v>
      </c>
      <c r="F274" s="31">
        <v>6904903</v>
      </c>
      <c r="G274" s="36">
        <f t="shared" si="64"/>
        <v>0.10437317029788371</v>
      </c>
      <c r="H274" s="31">
        <v>22137628</v>
      </c>
      <c r="I274" s="36">
        <f t="shared" si="65"/>
        <v>0.33462807764789726</v>
      </c>
      <c r="J274" s="31">
        <v>32886100</v>
      </c>
      <c r="K274" s="36">
        <f t="shared" si="66"/>
        <v>0.48751985722705815</v>
      </c>
      <c r="L274" s="31">
        <v>0</v>
      </c>
      <c r="M274" s="36">
        <f t="shared" si="67"/>
        <v>0</v>
      </c>
      <c r="N274" s="31">
        <f t="shared" si="68"/>
        <v>61928631</v>
      </c>
      <c r="O274" s="36">
        <f t="shared" si="69"/>
        <v>0.91806074126719706</v>
      </c>
      <c r="P274" s="31">
        <v>13953854</v>
      </c>
      <c r="Q274" s="31">
        <v>69403625</v>
      </c>
      <c r="R274" s="31">
        <v>67583625</v>
      </c>
      <c r="S274" s="31">
        <v>59714594</v>
      </c>
      <c r="T274" s="36">
        <f t="shared" si="70"/>
        <v>0.88356601173731064</v>
      </c>
      <c r="U274" s="36">
        <f t="shared" si="71"/>
        <v>1.3567754112949726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387598384</v>
      </c>
      <c r="E275" s="32">
        <f>SUM(E268:E274)</f>
        <v>688302081</v>
      </c>
      <c r="F275" s="32">
        <f>SUM(F268:F274)</f>
        <v>146168958</v>
      </c>
      <c r="G275" s="37">
        <f t="shared" si="64"/>
        <v>0.3771144670200689</v>
      </c>
      <c r="H275" s="32">
        <f>SUM(H268:H274)</f>
        <v>107843922</v>
      </c>
      <c r="I275" s="37">
        <f t="shared" si="65"/>
        <v>0.27823625291482124</v>
      </c>
      <c r="J275" s="32">
        <f>SUM(J268:J274)</f>
        <v>302715250</v>
      </c>
      <c r="K275" s="37">
        <f t="shared" si="66"/>
        <v>0.43979999241059975</v>
      </c>
      <c r="L275" s="32">
        <f>SUM(L268:L274)</f>
        <v>0</v>
      </c>
      <c r="M275" s="37">
        <f t="shared" si="67"/>
        <v>0</v>
      </c>
      <c r="N275" s="32">
        <f t="shared" si="68"/>
        <v>556728130</v>
      </c>
      <c r="O275" s="37">
        <f t="shared" si="69"/>
        <v>0.80884272380980926</v>
      </c>
      <c r="P275" s="32">
        <f>SUM(P268:P274)</f>
        <v>59971812</v>
      </c>
      <c r="Q275" s="32">
        <f>SUM(Q268:Q274)</f>
        <v>414189455</v>
      </c>
      <c r="R275" s="32">
        <f>SUM(R268:R274)</f>
        <v>359711333</v>
      </c>
      <c r="S275" s="32">
        <f>SUM(S268:S274)</f>
        <v>293371654</v>
      </c>
      <c r="T275" s="37">
        <f t="shared" si="70"/>
        <v>0.81557523237667906</v>
      </c>
      <c r="U275" s="37">
        <f t="shared" si="71"/>
        <v>4.047625541145897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153349008</v>
      </c>
      <c r="E276" s="31">
        <v>168212151</v>
      </c>
      <c r="F276" s="31">
        <v>8997837</v>
      </c>
      <c r="G276" s="36">
        <f t="shared" si="64"/>
        <v>5.8675547480554945E-2</v>
      </c>
      <c r="H276" s="31">
        <v>15547650</v>
      </c>
      <c r="I276" s="36">
        <f t="shared" si="65"/>
        <v>0.10138735295894448</v>
      </c>
      <c r="J276" s="31">
        <v>16115673</v>
      </c>
      <c r="K276" s="36">
        <f t="shared" si="66"/>
        <v>9.5805641294010924E-2</v>
      </c>
      <c r="L276" s="31">
        <v>0</v>
      </c>
      <c r="M276" s="36">
        <f t="shared" si="67"/>
        <v>0</v>
      </c>
      <c r="N276" s="31">
        <f t="shared" si="68"/>
        <v>40661160</v>
      </c>
      <c r="O276" s="36">
        <f t="shared" si="69"/>
        <v>0.2417254625083535</v>
      </c>
      <c r="P276" s="31">
        <v>6902770</v>
      </c>
      <c r="Q276" s="31">
        <v>98780651</v>
      </c>
      <c r="R276" s="31">
        <v>94975973</v>
      </c>
      <c r="S276" s="31">
        <v>19896855</v>
      </c>
      <c r="T276" s="36">
        <f t="shared" si="70"/>
        <v>0.20949356317728907</v>
      </c>
      <c r="U276" s="36">
        <f t="shared" si="71"/>
        <v>1.3346675320197545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25273809</v>
      </c>
      <c r="E277" s="31">
        <v>23995278</v>
      </c>
      <c r="F277" s="31">
        <v>11392420</v>
      </c>
      <c r="G277" s="36">
        <f t="shared" si="64"/>
        <v>0.45075991513586261</v>
      </c>
      <c r="H277" s="31">
        <v>4351468</v>
      </c>
      <c r="I277" s="36">
        <f t="shared" si="65"/>
        <v>0.17217301911239419</v>
      </c>
      <c r="J277" s="31">
        <v>6347208</v>
      </c>
      <c r="K277" s="36">
        <f t="shared" si="66"/>
        <v>0.264519044121931</v>
      </c>
      <c r="L277" s="31">
        <v>0</v>
      </c>
      <c r="M277" s="36">
        <f t="shared" si="67"/>
        <v>0</v>
      </c>
      <c r="N277" s="31">
        <f t="shared" si="68"/>
        <v>22091096</v>
      </c>
      <c r="O277" s="36">
        <f t="shared" si="69"/>
        <v>0.92064346993604329</v>
      </c>
      <c r="P277" s="31">
        <v>6300364</v>
      </c>
      <c r="Q277" s="31">
        <v>24007350</v>
      </c>
      <c r="R277" s="31">
        <v>32069500</v>
      </c>
      <c r="S277" s="31">
        <v>25858557</v>
      </c>
      <c r="T277" s="36">
        <f t="shared" si="70"/>
        <v>0.80632866118898017</v>
      </c>
      <c r="U277" s="36">
        <f t="shared" si="71"/>
        <v>7.4351259704994455E-3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30533508</v>
      </c>
      <c r="F278" s="31">
        <v>187879</v>
      </c>
      <c r="G278" s="36">
        <f t="shared" si="64"/>
        <v>0</v>
      </c>
      <c r="H278" s="31">
        <v>1594642</v>
      </c>
      <c r="I278" s="36">
        <f t="shared" si="65"/>
        <v>0</v>
      </c>
      <c r="J278" s="31">
        <v>2471616</v>
      </c>
      <c r="K278" s="36">
        <f t="shared" si="66"/>
        <v>8.0947659207713699E-2</v>
      </c>
      <c r="L278" s="31">
        <v>0</v>
      </c>
      <c r="M278" s="36">
        <f t="shared" si="67"/>
        <v>0</v>
      </c>
      <c r="N278" s="31">
        <f t="shared" si="68"/>
        <v>4254137</v>
      </c>
      <c r="O278" s="36">
        <f t="shared" si="69"/>
        <v>0.13932683398186674</v>
      </c>
      <c r="P278" s="31">
        <v>4181157</v>
      </c>
      <c r="Q278" s="31">
        <v>48511959</v>
      </c>
      <c r="R278" s="31">
        <v>48781959</v>
      </c>
      <c r="S278" s="31">
        <v>34848099</v>
      </c>
      <c r="T278" s="36">
        <f t="shared" si="70"/>
        <v>0.714364484624326</v>
      </c>
      <c r="U278" s="36">
        <f t="shared" si="71"/>
        <v>-0.40886792818351481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67774631</v>
      </c>
      <c r="E279" s="31">
        <v>49729732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679494</v>
      </c>
      <c r="K279" s="36">
        <f t="shared" si="66"/>
        <v>1.3663737419698944E-2</v>
      </c>
      <c r="L279" s="31">
        <v>0</v>
      </c>
      <c r="M279" s="36">
        <f t="shared" si="67"/>
        <v>0</v>
      </c>
      <c r="N279" s="31">
        <f t="shared" si="68"/>
        <v>679494</v>
      </c>
      <c r="O279" s="36">
        <f t="shared" si="69"/>
        <v>1.3663737419698944E-2</v>
      </c>
      <c r="P279" s="31">
        <v>1326326</v>
      </c>
      <c r="Q279" s="31">
        <v>68492568</v>
      </c>
      <c r="R279" s="31">
        <v>68492568</v>
      </c>
      <c r="S279" s="31">
        <v>3274849</v>
      </c>
      <c r="T279" s="36">
        <f t="shared" si="70"/>
        <v>4.7813202156473389E-2</v>
      </c>
      <c r="U279" s="36">
        <f t="shared" si="71"/>
        <v>-0.48768703923469792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55374966</v>
      </c>
      <c r="E280" s="31">
        <v>64740074</v>
      </c>
      <c r="F280" s="31">
        <v>22857246</v>
      </c>
      <c r="G280" s="36">
        <f t="shared" si="64"/>
        <v>0.41277219023484368</v>
      </c>
      <c r="H280" s="31">
        <v>12590433</v>
      </c>
      <c r="I280" s="36">
        <f t="shared" si="65"/>
        <v>0.22736687549388293</v>
      </c>
      <c r="J280" s="31">
        <v>3334452</v>
      </c>
      <c r="K280" s="36">
        <f t="shared" si="66"/>
        <v>5.1505223796932946E-2</v>
      </c>
      <c r="L280" s="31">
        <v>0</v>
      </c>
      <c r="M280" s="36">
        <f t="shared" si="67"/>
        <v>0</v>
      </c>
      <c r="N280" s="31">
        <f t="shared" si="68"/>
        <v>38782131</v>
      </c>
      <c r="O280" s="36">
        <f t="shared" si="69"/>
        <v>0.59904366189016101</v>
      </c>
      <c r="P280" s="31">
        <v>1475446</v>
      </c>
      <c r="Q280" s="31">
        <v>39149847</v>
      </c>
      <c r="R280" s="31">
        <v>46907074</v>
      </c>
      <c r="S280" s="31">
        <v>34174193</v>
      </c>
      <c r="T280" s="36">
        <f t="shared" si="70"/>
        <v>0.728550943083766</v>
      </c>
      <c r="U280" s="36">
        <f t="shared" si="71"/>
        <v>1.2599620724852012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38065728</v>
      </c>
      <c r="E281" s="31">
        <v>28884586</v>
      </c>
      <c r="F281" s="31">
        <v>7500033</v>
      </c>
      <c r="G281" s="36">
        <f t="shared" si="64"/>
        <v>0.19702849240135378</v>
      </c>
      <c r="H281" s="31">
        <v>7839709</v>
      </c>
      <c r="I281" s="36">
        <f t="shared" si="65"/>
        <v>0.20595189982968407</v>
      </c>
      <c r="J281" s="31">
        <v>5318463</v>
      </c>
      <c r="K281" s="36">
        <f t="shared" si="66"/>
        <v>0.18412806747515786</v>
      </c>
      <c r="L281" s="31">
        <v>0</v>
      </c>
      <c r="M281" s="36">
        <f t="shared" si="67"/>
        <v>0</v>
      </c>
      <c r="N281" s="31">
        <f t="shared" si="68"/>
        <v>20658205</v>
      </c>
      <c r="O281" s="36">
        <f t="shared" si="69"/>
        <v>0.71519823756518441</v>
      </c>
      <c r="P281" s="31">
        <v>6494843</v>
      </c>
      <c r="Q281" s="31">
        <v>34836613</v>
      </c>
      <c r="R281" s="31">
        <v>33637116</v>
      </c>
      <c r="S281" s="31">
        <v>15906703</v>
      </c>
      <c r="T281" s="36">
        <f t="shared" si="70"/>
        <v>0.47289140365065779</v>
      </c>
      <c r="U281" s="36">
        <f t="shared" si="71"/>
        <v>-0.18112524044076195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78654897</v>
      </c>
      <c r="E282" s="31">
        <v>72538094</v>
      </c>
      <c r="F282" s="31">
        <v>10677766</v>
      </c>
      <c r="G282" s="36">
        <f t="shared" si="64"/>
        <v>0.13575462440692027</v>
      </c>
      <c r="H282" s="31">
        <v>13164564</v>
      </c>
      <c r="I282" s="36">
        <f t="shared" si="65"/>
        <v>0.16737119368422795</v>
      </c>
      <c r="J282" s="31">
        <v>22485794</v>
      </c>
      <c r="K282" s="36">
        <f t="shared" si="66"/>
        <v>0.30998600542219928</v>
      </c>
      <c r="L282" s="31">
        <v>0</v>
      </c>
      <c r="M282" s="36">
        <f t="shared" si="67"/>
        <v>0</v>
      </c>
      <c r="N282" s="31">
        <f t="shared" si="68"/>
        <v>46328124</v>
      </c>
      <c r="O282" s="36">
        <f t="shared" si="69"/>
        <v>0.63867302606544918</v>
      </c>
      <c r="P282" s="31">
        <v>18242501</v>
      </c>
      <c r="Q282" s="31">
        <v>71188514</v>
      </c>
      <c r="R282" s="31">
        <v>71188515</v>
      </c>
      <c r="S282" s="31">
        <v>42952951</v>
      </c>
      <c r="T282" s="36">
        <f t="shared" si="70"/>
        <v>0.6033691108741347</v>
      </c>
      <c r="U282" s="36">
        <f t="shared" si="71"/>
        <v>0.23260478374100124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131110637</v>
      </c>
      <c r="E283" s="31">
        <v>132206507</v>
      </c>
      <c r="F283" s="31">
        <v>14265877</v>
      </c>
      <c r="G283" s="36">
        <f t="shared" si="64"/>
        <v>0.1088079299012177</v>
      </c>
      <c r="H283" s="31">
        <v>4125000</v>
      </c>
      <c r="I283" s="36">
        <f t="shared" si="65"/>
        <v>3.1461978176492274E-2</v>
      </c>
      <c r="J283" s="31">
        <v>4175900</v>
      </c>
      <c r="K283" s="36">
        <f t="shared" si="66"/>
        <v>3.1586191139593454E-2</v>
      </c>
      <c r="L283" s="31">
        <v>0</v>
      </c>
      <c r="M283" s="36">
        <f t="shared" si="67"/>
        <v>0</v>
      </c>
      <c r="N283" s="31">
        <f t="shared" si="68"/>
        <v>22566777</v>
      </c>
      <c r="O283" s="36">
        <f t="shared" si="69"/>
        <v>0.17069339105979103</v>
      </c>
      <c r="P283" s="31">
        <v>4004897</v>
      </c>
      <c r="Q283" s="31">
        <v>49642876</v>
      </c>
      <c r="R283" s="31">
        <v>49983029</v>
      </c>
      <c r="S283" s="31">
        <v>21281641</v>
      </c>
      <c r="T283" s="36">
        <f t="shared" si="70"/>
        <v>0.42577733734384127</v>
      </c>
      <c r="U283" s="36">
        <f t="shared" si="71"/>
        <v>4.2698476390279128E-2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69537400</v>
      </c>
      <c r="E284" s="31">
        <v>69777641</v>
      </c>
      <c r="F284" s="31">
        <v>31305294</v>
      </c>
      <c r="G284" s="36">
        <f t="shared" si="64"/>
        <v>0.45019362242476713</v>
      </c>
      <c r="H284" s="31">
        <v>26863532</v>
      </c>
      <c r="I284" s="36">
        <f t="shared" si="65"/>
        <v>0.38631775131080542</v>
      </c>
      <c r="J284" s="31">
        <v>11014178</v>
      </c>
      <c r="K284" s="36">
        <f t="shared" si="66"/>
        <v>0.15784680940990825</v>
      </c>
      <c r="L284" s="31">
        <v>0</v>
      </c>
      <c r="M284" s="36">
        <f t="shared" si="67"/>
        <v>0</v>
      </c>
      <c r="N284" s="31">
        <f t="shared" si="68"/>
        <v>69183004</v>
      </c>
      <c r="O284" s="36">
        <f t="shared" si="69"/>
        <v>0.991478115461083</v>
      </c>
      <c r="P284" s="31">
        <v>15877461</v>
      </c>
      <c r="Q284" s="31">
        <v>67240100</v>
      </c>
      <c r="R284" s="31">
        <v>67759319</v>
      </c>
      <c r="S284" s="31">
        <v>67314155</v>
      </c>
      <c r="T284" s="36">
        <f t="shared" si="70"/>
        <v>0.99343021732553127</v>
      </c>
      <c r="U284" s="36">
        <f t="shared" si="71"/>
        <v>-0.30630105153462506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619141076</v>
      </c>
      <c r="E285" s="32">
        <f>SUM(E276:E284)</f>
        <v>640617571</v>
      </c>
      <c r="F285" s="32">
        <f>SUM(F276:F284)</f>
        <v>107184352</v>
      </c>
      <c r="G285" s="37">
        <f t="shared" si="64"/>
        <v>0.17311781782024749</v>
      </c>
      <c r="H285" s="32">
        <f>SUM(H276:H284)</f>
        <v>86076998</v>
      </c>
      <c r="I285" s="37">
        <f t="shared" si="65"/>
        <v>0.13902646963129289</v>
      </c>
      <c r="J285" s="32">
        <f>SUM(J276:J284)</f>
        <v>71942778</v>
      </c>
      <c r="K285" s="37">
        <f t="shared" si="66"/>
        <v>0.11230222406746942</v>
      </c>
      <c r="L285" s="32">
        <f>SUM(L276:L284)</f>
        <v>0</v>
      </c>
      <c r="M285" s="37">
        <f t="shared" si="67"/>
        <v>0</v>
      </c>
      <c r="N285" s="32">
        <f t="shared" si="68"/>
        <v>265204128</v>
      </c>
      <c r="O285" s="37">
        <f t="shared" si="69"/>
        <v>0.41398197615157201</v>
      </c>
      <c r="P285" s="32">
        <f>SUM(P276:P284)</f>
        <v>64805765</v>
      </c>
      <c r="Q285" s="32">
        <f>SUM(Q276:Q284)</f>
        <v>501850478</v>
      </c>
      <c r="R285" s="32">
        <f>SUM(R276:R284)</f>
        <v>513795053</v>
      </c>
      <c r="S285" s="32">
        <f>SUM(S276:S284)</f>
        <v>265508003</v>
      </c>
      <c r="T285" s="37">
        <f t="shared" si="70"/>
        <v>0.51675858194765456</v>
      </c>
      <c r="U285" s="37">
        <f t="shared" si="71"/>
        <v>0.11012929173816555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186909048</v>
      </c>
      <c r="E286" s="31">
        <v>186909048</v>
      </c>
      <c r="F286" s="31">
        <v>38732602</v>
      </c>
      <c r="G286" s="36">
        <f t="shared" si="64"/>
        <v>0.20722700379919543</v>
      </c>
      <c r="H286" s="31">
        <v>10346842</v>
      </c>
      <c r="I286" s="36">
        <f t="shared" si="65"/>
        <v>5.5357630412841224E-2</v>
      </c>
      <c r="J286" s="31">
        <v>9837159</v>
      </c>
      <c r="K286" s="36">
        <f t="shared" si="66"/>
        <v>5.2630726576703764E-2</v>
      </c>
      <c r="L286" s="31">
        <v>0</v>
      </c>
      <c r="M286" s="36">
        <f t="shared" si="67"/>
        <v>0</v>
      </c>
      <c r="N286" s="31">
        <f t="shared" si="68"/>
        <v>58916603</v>
      </c>
      <c r="O286" s="36">
        <f t="shared" si="69"/>
        <v>0.31521536078874041</v>
      </c>
      <c r="P286" s="31">
        <v>8074787</v>
      </c>
      <c r="Q286" s="31">
        <v>167490173</v>
      </c>
      <c r="R286" s="31">
        <v>167490173</v>
      </c>
      <c r="S286" s="31">
        <v>17252415</v>
      </c>
      <c r="T286" s="36">
        <f t="shared" si="70"/>
        <v>0.10300553573372928</v>
      </c>
      <c r="U286" s="36">
        <f t="shared" si="71"/>
        <v>0.21825615957424027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56452876</v>
      </c>
      <c r="E287" s="31">
        <v>56452876</v>
      </c>
      <c r="F287" s="31">
        <v>21359397</v>
      </c>
      <c r="G287" s="36">
        <f t="shared" si="64"/>
        <v>0.37835799543676041</v>
      </c>
      <c r="H287" s="31">
        <v>9485231</v>
      </c>
      <c r="I287" s="36">
        <f t="shared" si="65"/>
        <v>0.16802033256906168</v>
      </c>
      <c r="J287" s="31">
        <v>9466414</v>
      </c>
      <c r="K287" s="36">
        <f t="shared" si="66"/>
        <v>0.16768701031281383</v>
      </c>
      <c r="L287" s="31">
        <v>0</v>
      </c>
      <c r="M287" s="36">
        <f t="shared" si="67"/>
        <v>0</v>
      </c>
      <c r="N287" s="31">
        <f t="shared" si="68"/>
        <v>40311042</v>
      </c>
      <c r="O287" s="36">
        <f t="shared" si="69"/>
        <v>0.71406533831863583</v>
      </c>
      <c r="P287" s="31">
        <v>6998108</v>
      </c>
      <c r="Q287" s="31">
        <v>60480018</v>
      </c>
      <c r="R287" s="31">
        <v>54242790</v>
      </c>
      <c r="S287" s="31">
        <v>40751178</v>
      </c>
      <c r="T287" s="36">
        <f t="shared" si="70"/>
        <v>0.75127363470794917</v>
      </c>
      <c r="U287" s="36">
        <f t="shared" si="71"/>
        <v>0.35271047545993861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109612280</v>
      </c>
      <c r="E288" s="31">
        <v>136595560</v>
      </c>
      <c r="F288" s="31">
        <v>27574265</v>
      </c>
      <c r="G288" s="36">
        <f t="shared" si="64"/>
        <v>0.25156182318258502</v>
      </c>
      <c r="H288" s="31">
        <v>5547970</v>
      </c>
      <c r="I288" s="36">
        <f t="shared" si="65"/>
        <v>5.0614493193645818E-2</v>
      </c>
      <c r="J288" s="31">
        <v>26224721</v>
      </c>
      <c r="K288" s="36">
        <f t="shared" si="66"/>
        <v>0.19198809243872933</v>
      </c>
      <c r="L288" s="31">
        <v>0</v>
      </c>
      <c r="M288" s="36">
        <f t="shared" si="67"/>
        <v>0</v>
      </c>
      <c r="N288" s="31">
        <f t="shared" si="68"/>
        <v>59346956</v>
      </c>
      <c r="O288" s="36">
        <f t="shared" si="69"/>
        <v>0.43447207215227202</v>
      </c>
      <c r="P288" s="31">
        <v>21817007</v>
      </c>
      <c r="Q288" s="31">
        <v>113948701</v>
      </c>
      <c r="R288" s="31">
        <v>115981056</v>
      </c>
      <c r="S288" s="31">
        <v>56928180</v>
      </c>
      <c r="T288" s="36">
        <f t="shared" si="70"/>
        <v>0.4908403317176212</v>
      </c>
      <c r="U288" s="36">
        <f t="shared" si="71"/>
        <v>0.20203110353312903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75718233</v>
      </c>
      <c r="E289" s="31">
        <v>76580143</v>
      </c>
      <c r="F289" s="31">
        <v>4052797</v>
      </c>
      <c r="G289" s="36">
        <f t="shared" si="64"/>
        <v>5.3524717091588757E-2</v>
      </c>
      <c r="H289" s="31">
        <v>7771411</v>
      </c>
      <c r="I289" s="36">
        <f t="shared" si="65"/>
        <v>0.10263592654096933</v>
      </c>
      <c r="J289" s="31">
        <v>5968579</v>
      </c>
      <c r="K289" s="36">
        <f t="shared" si="66"/>
        <v>7.7938990006848119E-2</v>
      </c>
      <c r="L289" s="31">
        <v>0</v>
      </c>
      <c r="M289" s="36">
        <f t="shared" si="67"/>
        <v>0</v>
      </c>
      <c r="N289" s="31">
        <f t="shared" si="68"/>
        <v>17792787</v>
      </c>
      <c r="O289" s="36">
        <f t="shared" si="69"/>
        <v>0.23234204459503294</v>
      </c>
      <c r="P289" s="31">
        <v>4782551</v>
      </c>
      <c r="Q289" s="31">
        <v>71247221</v>
      </c>
      <c r="R289" s="31">
        <v>73112013</v>
      </c>
      <c r="S289" s="31">
        <v>29283794</v>
      </c>
      <c r="T289" s="36">
        <f t="shared" si="70"/>
        <v>0.40053327488055895</v>
      </c>
      <c r="U289" s="36">
        <f t="shared" si="71"/>
        <v>0.24799066439646955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333220025</v>
      </c>
      <c r="E290" s="31">
        <v>333220025</v>
      </c>
      <c r="F290" s="31">
        <v>106767841</v>
      </c>
      <c r="G290" s="36">
        <f t="shared" si="64"/>
        <v>0.32041243919839452</v>
      </c>
      <c r="H290" s="31">
        <v>80730919</v>
      </c>
      <c r="I290" s="36">
        <f t="shared" si="65"/>
        <v>0.24227511236757154</v>
      </c>
      <c r="J290" s="31">
        <v>104799135</v>
      </c>
      <c r="K290" s="36">
        <f t="shared" si="66"/>
        <v>0.31450431287855524</v>
      </c>
      <c r="L290" s="31">
        <v>0</v>
      </c>
      <c r="M290" s="36">
        <f t="shared" si="67"/>
        <v>0</v>
      </c>
      <c r="N290" s="31">
        <f t="shared" si="68"/>
        <v>292297895</v>
      </c>
      <c r="O290" s="36">
        <f t="shared" si="69"/>
        <v>0.87719186444452135</v>
      </c>
      <c r="P290" s="31">
        <v>64334484</v>
      </c>
      <c r="Q290" s="31">
        <v>341061659</v>
      </c>
      <c r="R290" s="31">
        <v>361621376</v>
      </c>
      <c r="S290" s="31">
        <v>252223884</v>
      </c>
      <c r="T290" s="36">
        <f t="shared" si="70"/>
        <v>0.69748057150249876</v>
      </c>
      <c r="U290" s="36">
        <f t="shared" si="71"/>
        <v>0.62897296261830582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95359344</v>
      </c>
      <c r="E291" s="31">
        <v>92841106</v>
      </c>
      <c r="F291" s="31">
        <v>35052650</v>
      </c>
      <c r="G291" s="36">
        <f t="shared" si="64"/>
        <v>0.36758484831858745</v>
      </c>
      <c r="H291" s="31">
        <v>28784851</v>
      </c>
      <c r="I291" s="36">
        <f t="shared" si="65"/>
        <v>0.30185663819163855</v>
      </c>
      <c r="J291" s="31">
        <v>22185265</v>
      </c>
      <c r="K291" s="36">
        <f t="shared" si="66"/>
        <v>0.23895950787143788</v>
      </c>
      <c r="L291" s="31">
        <v>0</v>
      </c>
      <c r="M291" s="36">
        <f t="shared" si="67"/>
        <v>0</v>
      </c>
      <c r="N291" s="31">
        <f t="shared" si="68"/>
        <v>86022766</v>
      </c>
      <c r="O291" s="36">
        <f t="shared" si="69"/>
        <v>0.92655903948408369</v>
      </c>
      <c r="P291" s="31">
        <v>27820011</v>
      </c>
      <c r="Q291" s="31">
        <v>88046000</v>
      </c>
      <c r="R291" s="31">
        <v>90285654</v>
      </c>
      <c r="S291" s="31">
        <v>28614999</v>
      </c>
      <c r="T291" s="36">
        <f t="shared" si="70"/>
        <v>0.31693849168994226</v>
      </c>
      <c r="U291" s="36">
        <f t="shared" si="71"/>
        <v>-0.20254291056894258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857271806</v>
      </c>
      <c r="E292" s="32">
        <f>SUM(E286:E291)</f>
        <v>882598758</v>
      </c>
      <c r="F292" s="32">
        <f>SUM(F286:F291)</f>
        <v>233539552</v>
      </c>
      <c r="G292" s="37">
        <f t="shared" si="64"/>
        <v>0.27242182743613991</v>
      </c>
      <c r="H292" s="32">
        <f>SUM(H286:H291)</f>
        <v>142667224</v>
      </c>
      <c r="I292" s="37">
        <f t="shared" si="65"/>
        <v>0.16642005837761098</v>
      </c>
      <c r="J292" s="32">
        <f>SUM(J286:J291)</f>
        <v>178481273</v>
      </c>
      <c r="K292" s="37">
        <f t="shared" si="66"/>
        <v>0.20222243843220999</v>
      </c>
      <c r="L292" s="32">
        <f>SUM(L286:L291)</f>
        <v>0</v>
      </c>
      <c r="M292" s="37">
        <f t="shared" si="67"/>
        <v>0</v>
      </c>
      <c r="N292" s="32">
        <f t="shared" si="68"/>
        <v>554688049</v>
      </c>
      <c r="O292" s="37">
        <f t="shared" si="69"/>
        <v>0.62847136818653893</v>
      </c>
      <c r="P292" s="32">
        <f>SUM(P286:P291)</f>
        <v>133826948</v>
      </c>
      <c r="Q292" s="32">
        <f>SUM(Q286:Q291)</f>
        <v>842273772</v>
      </c>
      <c r="R292" s="32">
        <f>SUM(R286:R291)</f>
        <v>862733062</v>
      </c>
      <c r="S292" s="32">
        <f>SUM(S286:S291)</f>
        <v>425054450</v>
      </c>
      <c r="T292" s="37">
        <f t="shared" si="70"/>
        <v>0.49268362222566592</v>
      </c>
      <c r="U292" s="37">
        <f t="shared" si="71"/>
        <v>0.33367214650968502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717072193</v>
      </c>
      <c r="E293" s="31">
        <v>717072193</v>
      </c>
      <c r="F293" s="31">
        <v>265021323</v>
      </c>
      <c r="G293" s="36">
        <f t="shared" si="64"/>
        <v>0.36958806322029558</v>
      </c>
      <c r="H293" s="31">
        <v>166320689</v>
      </c>
      <c r="I293" s="36">
        <f t="shared" si="65"/>
        <v>0.23194413424981325</v>
      </c>
      <c r="J293" s="31">
        <v>157610422</v>
      </c>
      <c r="K293" s="36">
        <f t="shared" si="66"/>
        <v>0.21979714670095984</v>
      </c>
      <c r="L293" s="31">
        <v>0</v>
      </c>
      <c r="M293" s="36">
        <f t="shared" si="67"/>
        <v>0</v>
      </c>
      <c r="N293" s="31">
        <f t="shared" si="68"/>
        <v>588952434</v>
      </c>
      <c r="O293" s="36">
        <f t="shared" si="69"/>
        <v>0.82132934417106873</v>
      </c>
      <c r="P293" s="31">
        <v>149765082</v>
      </c>
      <c r="Q293" s="31">
        <v>691346959</v>
      </c>
      <c r="R293" s="31">
        <v>698846959</v>
      </c>
      <c r="S293" s="31">
        <v>577800116</v>
      </c>
      <c r="T293" s="36">
        <f t="shared" si="70"/>
        <v>0.82679062784617485</v>
      </c>
      <c r="U293" s="36">
        <f t="shared" si="71"/>
        <v>5.2384306777196521E-2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186937509</v>
      </c>
      <c r="E294" s="31">
        <v>203618875</v>
      </c>
      <c r="F294" s="31">
        <v>4140739</v>
      </c>
      <c r="G294" s="36">
        <f t="shared" si="64"/>
        <v>2.2150391444447887E-2</v>
      </c>
      <c r="H294" s="31">
        <v>53301527</v>
      </c>
      <c r="I294" s="36">
        <f t="shared" si="65"/>
        <v>0.28513018754304681</v>
      </c>
      <c r="J294" s="31">
        <v>42292765</v>
      </c>
      <c r="K294" s="36">
        <f t="shared" si="66"/>
        <v>0.20770552337056178</v>
      </c>
      <c r="L294" s="31">
        <v>0</v>
      </c>
      <c r="M294" s="36">
        <f t="shared" si="67"/>
        <v>0</v>
      </c>
      <c r="N294" s="31">
        <f t="shared" si="68"/>
        <v>99735031</v>
      </c>
      <c r="O294" s="36">
        <f t="shared" si="69"/>
        <v>0.48981230742975079</v>
      </c>
      <c r="P294" s="31">
        <v>47281630</v>
      </c>
      <c r="Q294" s="31">
        <v>177641809</v>
      </c>
      <c r="R294" s="31">
        <v>186935734</v>
      </c>
      <c r="S294" s="31">
        <v>126193684</v>
      </c>
      <c r="T294" s="36">
        <f t="shared" si="70"/>
        <v>0.67506453314057113</v>
      </c>
      <c r="U294" s="36">
        <f t="shared" si="71"/>
        <v>-0.10551381160082685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25513094</v>
      </c>
      <c r="E295" s="31">
        <v>26320230</v>
      </c>
      <c r="F295" s="31">
        <v>5024534</v>
      </c>
      <c r="G295" s="36">
        <f t="shared" si="64"/>
        <v>0.19693942255690353</v>
      </c>
      <c r="H295" s="31">
        <v>5507625</v>
      </c>
      <c r="I295" s="36">
        <f t="shared" si="65"/>
        <v>0.2158744447067063</v>
      </c>
      <c r="J295" s="31">
        <v>5281054</v>
      </c>
      <c r="K295" s="36">
        <f t="shared" si="66"/>
        <v>0.20064619496106226</v>
      </c>
      <c r="L295" s="31">
        <v>0</v>
      </c>
      <c r="M295" s="36">
        <f t="shared" si="67"/>
        <v>0</v>
      </c>
      <c r="N295" s="31">
        <f t="shared" si="68"/>
        <v>15813213</v>
      </c>
      <c r="O295" s="36">
        <f t="shared" si="69"/>
        <v>0.60080071488736986</v>
      </c>
      <c r="P295" s="31">
        <v>4881393</v>
      </c>
      <c r="Q295" s="31">
        <v>21880848</v>
      </c>
      <c r="R295" s="31">
        <v>25498438</v>
      </c>
      <c r="S295" s="31">
        <v>14965187</v>
      </c>
      <c r="T295" s="36">
        <f t="shared" si="70"/>
        <v>0.58690602930265767</v>
      </c>
      <c r="U295" s="36">
        <f t="shared" si="71"/>
        <v>8.1874374794244087E-2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67554054</v>
      </c>
      <c r="E296" s="31">
        <v>67554054</v>
      </c>
      <c r="F296" s="31">
        <v>15508149</v>
      </c>
      <c r="G296" s="36">
        <f t="shared" si="64"/>
        <v>0.2295665186873907</v>
      </c>
      <c r="H296" s="31">
        <v>18923773</v>
      </c>
      <c r="I296" s="36">
        <f t="shared" si="65"/>
        <v>0.28012786619734176</v>
      </c>
      <c r="J296" s="31">
        <v>16755311</v>
      </c>
      <c r="K296" s="36">
        <f t="shared" si="66"/>
        <v>0.2480282086401506</v>
      </c>
      <c r="L296" s="31">
        <v>0</v>
      </c>
      <c r="M296" s="36">
        <f t="shared" si="67"/>
        <v>0</v>
      </c>
      <c r="N296" s="31">
        <f t="shared" si="68"/>
        <v>51187233</v>
      </c>
      <c r="O296" s="36">
        <f t="shared" si="69"/>
        <v>0.75772259352488303</v>
      </c>
      <c r="P296" s="31">
        <v>33745123</v>
      </c>
      <c r="Q296" s="31">
        <v>58495142</v>
      </c>
      <c r="R296" s="31">
        <v>60695142</v>
      </c>
      <c r="S296" s="31">
        <v>62950512</v>
      </c>
      <c r="T296" s="36">
        <f t="shared" si="70"/>
        <v>1.0371589871228903</v>
      </c>
      <c r="U296" s="36">
        <f t="shared" si="71"/>
        <v>-0.50347459098015435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150084200</v>
      </c>
      <c r="E297" s="31">
        <v>150084200</v>
      </c>
      <c r="F297" s="31">
        <v>60763325</v>
      </c>
      <c r="G297" s="36">
        <f t="shared" si="64"/>
        <v>0.40486157103812392</v>
      </c>
      <c r="H297" s="31">
        <v>48954017</v>
      </c>
      <c r="I297" s="36">
        <f t="shared" si="65"/>
        <v>0.326177019299833</v>
      </c>
      <c r="J297" s="31">
        <v>38671134</v>
      </c>
      <c r="K297" s="36">
        <f t="shared" si="66"/>
        <v>0.25766292521131473</v>
      </c>
      <c r="L297" s="31">
        <v>0</v>
      </c>
      <c r="M297" s="36">
        <f t="shared" si="67"/>
        <v>0</v>
      </c>
      <c r="N297" s="31">
        <f t="shared" si="68"/>
        <v>148388476</v>
      </c>
      <c r="O297" s="36">
        <f t="shared" si="69"/>
        <v>0.98870151554927166</v>
      </c>
      <c r="P297" s="31">
        <v>36701211</v>
      </c>
      <c r="Q297" s="31">
        <v>144351000</v>
      </c>
      <c r="R297" s="31">
        <v>144461000</v>
      </c>
      <c r="S297" s="31">
        <v>142995389</v>
      </c>
      <c r="T297" s="36">
        <f t="shared" si="70"/>
        <v>0.98985462512373579</v>
      </c>
      <c r="U297" s="36">
        <f t="shared" si="71"/>
        <v>5.3674604906088774E-2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1147161050</v>
      </c>
      <c r="E298" s="32">
        <f>SUM(E293:E297)</f>
        <v>1164649552</v>
      </c>
      <c r="F298" s="32">
        <f>SUM(F293:F297)</f>
        <v>350458070</v>
      </c>
      <c r="G298" s="37">
        <f t="shared" si="64"/>
        <v>0.30550032185977721</v>
      </c>
      <c r="H298" s="32">
        <f>SUM(H293:H297)</f>
        <v>293007631</v>
      </c>
      <c r="I298" s="37">
        <f t="shared" si="65"/>
        <v>0.25541978696016571</v>
      </c>
      <c r="J298" s="32">
        <f>SUM(J293:J297)</f>
        <v>260610686</v>
      </c>
      <c r="K298" s="37">
        <f t="shared" si="66"/>
        <v>0.2237674719854269</v>
      </c>
      <c r="L298" s="32">
        <f>SUM(L293:L297)</f>
        <v>0</v>
      </c>
      <c r="M298" s="37">
        <f t="shared" si="67"/>
        <v>0</v>
      </c>
      <c r="N298" s="32">
        <f t="shared" si="68"/>
        <v>904076387</v>
      </c>
      <c r="O298" s="37">
        <f t="shared" si="69"/>
        <v>0.776264744572709</v>
      </c>
      <c r="P298" s="32">
        <f>SUM(P293:P297)</f>
        <v>272374439</v>
      </c>
      <c r="Q298" s="32">
        <f>SUM(Q293:Q297)</f>
        <v>1093715758</v>
      </c>
      <c r="R298" s="32">
        <f>SUM(R293:R297)</f>
        <v>1116437273</v>
      </c>
      <c r="S298" s="32">
        <f>SUM(S293:S297)</f>
        <v>924904888</v>
      </c>
      <c r="T298" s="37">
        <f t="shared" si="70"/>
        <v>0.82844321877096627</v>
      </c>
      <c r="U298" s="37">
        <f t="shared" si="71"/>
        <v>-4.3189636454836311E-2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3676752630</v>
      </c>
      <c r="E299" s="32">
        <f>SUM(E263:E266,E268:E274,E276:E284,E286:E291,E293:E297)</f>
        <v>4053395111</v>
      </c>
      <c r="F299" s="32">
        <f>SUM(F263:F266,F268:F274,F276:F284,F286:F291,F293:F297)</f>
        <v>1030999713</v>
      </c>
      <c r="G299" s="37">
        <f t="shared" si="64"/>
        <v>0.28041041015043755</v>
      </c>
      <c r="H299" s="32">
        <f>SUM(H263:H266,H268:H274,H276:H284,H286:H291,H293:H297)</f>
        <v>800687371</v>
      </c>
      <c r="I299" s="37">
        <f t="shared" si="65"/>
        <v>0.21777025858821511</v>
      </c>
      <c r="J299" s="32">
        <f>SUM(J263:J266,J268:J274,J276:J284,J286:J291,J293:J297)</f>
        <v>956094724</v>
      </c>
      <c r="K299" s="37">
        <f t="shared" si="66"/>
        <v>0.23587503754701203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2787781808</v>
      </c>
      <c r="O299" s="37">
        <f t="shared" si="69"/>
        <v>0.68776463474645955</v>
      </c>
      <c r="P299" s="32">
        <f>SUM(P263:P266,P268:P274,P276:P284,P286:P291,P293:P297)</f>
        <v>755776053</v>
      </c>
      <c r="Q299" s="32">
        <f>SUM(Q263:Q266,Q268:Q274,Q276:Q284,Q286:Q291,Q293:Q297)</f>
        <v>3439562763</v>
      </c>
      <c r="R299" s="32">
        <f>SUM(R263:R266,R268:R274,R276:R284,R286:R291,R293:R297)</f>
        <v>3533016493</v>
      </c>
      <c r="S299" s="32">
        <f>SUM(S263:S266,S268:S274,S276:S284,S286:S291,S293:S297)</f>
        <v>2474039288</v>
      </c>
      <c r="T299" s="37">
        <f t="shared" si="70"/>
        <v>0.70026259229240462</v>
      </c>
      <c r="U299" s="37">
        <f t="shared" si="71"/>
        <v>0.26505030187824707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19700050517</v>
      </c>
      <c r="E302" s="31">
        <v>19896648605</v>
      </c>
      <c r="F302" s="31">
        <v>5534927093</v>
      </c>
      <c r="G302" s="36">
        <f t="shared" ref="G302:G339" si="72">IF(($D302     =0),0,($F302     /$D302     ))</f>
        <v>0.28096004567215088</v>
      </c>
      <c r="H302" s="31">
        <v>5483019278</v>
      </c>
      <c r="I302" s="36">
        <f t="shared" ref="I302:I339" si="73">IF(($D302     =0),0,($H302     /$D302     ))</f>
        <v>0.27832513796187847</v>
      </c>
      <c r="J302" s="31">
        <v>5296346317</v>
      </c>
      <c r="K302" s="36">
        <f t="shared" ref="K302:K339" si="74">IF(($E302     =0),0,($J302     /$E302     ))</f>
        <v>0.26619288615616582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16314292688</v>
      </c>
      <c r="O302" s="36">
        <f t="shared" ref="O302:O339" si="77">IF(($E302     =0),0,($N302     /$E302     ))</f>
        <v>0.81995179247927419</v>
      </c>
      <c r="P302" s="31">
        <v>5024853099</v>
      </c>
      <c r="Q302" s="31">
        <v>18651438180</v>
      </c>
      <c r="R302" s="31">
        <v>18991445271</v>
      </c>
      <c r="S302" s="31">
        <v>15440781104</v>
      </c>
      <c r="T302" s="36">
        <f t="shared" ref="T302:T339" si="78">IF(($R302     =0),0,($S302     /$R302     ))</f>
        <v>0.81303875948704774</v>
      </c>
      <c r="U302" s="36">
        <f t="shared" ref="U302:U339" si="79">IF(($P302     =0),0,(($J302     /$P302     )-1))</f>
        <v>5.4030080611516818E-2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19700050517</v>
      </c>
      <c r="E303" s="32">
        <f>E302</f>
        <v>19896648605</v>
      </c>
      <c r="F303" s="32">
        <f>F302</f>
        <v>5534927093</v>
      </c>
      <c r="G303" s="37">
        <f t="shared" si="72"/>
        <v>0.28096004567215088</v>
      </c>
      <c r="H303" s="32">
        <f>H302</f>
        <v>5483019278</v>
      </c>
      <c r="I303" s="37">
        <f t="shared" si="73"/>
        <v>0.27832513796187847</v>
      </c>
      <c r="J303" s="32">
        <f>J302</f>
        <v>5296346317</v>
      </c>
      <c r="K303" s="37">
        <f t="shared" si="74"/>
        <v>0.26619288615616582</v>
      </c>
      <c r="L303" s="32">
        <f>L302</f>
        <v>0</v>
      </c>
      <c r="M303" s="37">
        <f t="shared" si="75"/>
        <v>0</v>
      </c>
      <c r="N303" s="32">
        <f t="shared" si="76"/>
        <v>16314292688</v>
      </c>
      <c r="O303" s="37">
        <f t="shared" si="77"/>
        <v>0.81995179247927419</v>
      </c>
      <c r="P303" s="32">
        <f>P302</f>
        <v>5024853099</v>
      </c>
      <c r="Q303" s="32">
        <f>Q302</f>
        <v>18651438180</v>
      </c>
      <c r="R303" s="32">
        <f>R302</f>
        <v>18991445271</v>
      </c>
      <c r="S303" s="32">
        <f>S302</f>
        <v>15440781104</v>
      </c>
      <c r="T303" s="37">
        <f t="shared" si="78"/>
        <v>0.81303875948704774</v>
      </c>
      <c r="U303" s="37">
        <f t="shared" si="79"/>
        <v>5.4030080611516818E-2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148854115</v>
      </c>
      <c r="E304" s="31">
        <v>145641897</v>
      </c>
      <c r="F304" s="31">
        <v>57128272</v>
      </c>
      <c r="G304" s="36">
        <f t="shared" si="72"/>
        <v>0.38378698499534258</v>
      </c>
      <c r="H304" s="31">
        <v>42098437</v>
      </c>
      <c r="I304" s="36">
        <f t="shared" si="73"/>
        <v>0.28281674980903282</v>
      </c>
      <c r="J304" s="31">
        <v>33408079</v>
      </c>
      <c r="K304" s="36">
        <f t="shared" si="74"/>
        <v>0.22938508552933776</v>
      </c>
      <c r="L304" s="31">
        <v>0</v>
      </c>
      <c r="M304" s="36">
        <f t="shared" si="75"/>
        <v>0</v>
      </c>
      <c r="N304" s="31">
        <f t="shared" si="76"/>
        <v>132634788</v>
      </c>
      <c r="O304" s="36">
        <f t="shared" si="77"/>
        <v>0.9106911591518202</v>
      </c>
      <c r="P304" s="31">
        <v>32594361</v>
      </c>
      <c r="Q304" s="31">
        <v>150515207</v>
      </c>
      <c r="R304" s="31">
        <v>161881464</v>
      </c>
      <c r="S304" s="31">
        <v>126192525</v>
      </c>
      <c r="T304" s="36">
        <f t="shared" si="78"/>
        <v>0.77953659351635218</v>
      </c>
      <c r="U304" s="36">
        <f t="shared" si="79"/>
        <v>2.4964993177807759E-2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100485003</v>
      </c>
      <c r="E305" s="31">
        <v>97221437</v>
      </c>
      <c r="F305" s="31">
        <v>28743123</v>
      </c>
      <c r="G305" s="36">
        <f t="shared" si="72"/>
        <v>0.28604390846263894</v>
      </c>
      <c r="H305" s="31">
        <v>21695562</v>
      </c>
      <c r="I305" s="36">
        <f t="shared" si="73"/>
        <v>0.2159084575038526</v>
      </c>
      <c r="J305" s="31">
        <v>21254317</v>
      </c>
      <c r="K305" s="36">
        <f t="shared" si="74"/>
        <v>0.21861759768064321</v>
      </c>
      <c r="L305" s="31">
        <v>0</v>
      </c>
      <c r="M305" s="36">
        <f t="shared" si="75"/>
        <v>0</v>
      </c>
      <c r="N305" s="31">
        <f t="shared" si="76"/>
        <v>71693002</v>
      </c>
      <c r="O305" s="36">
        <f t="shared" si="77"/>
        <v>0.7374196906799475</v>
      </c>
      <c r="P305" s="31">
        <v>21199182</v>
      </c>
      <c r="Q305" s="31">
        <v>95129759</v>
      </c>
      <c r="R305" s="31">
        <v>113771370</v>
      </c>
      <c r="S305" s="31">
        <v>73500544</v>
      </c>
      <c r="T305" s="36">
        <f t="shared" si="78"/>
        <v>0.64603725875850837</v>
      </c>
      <c r="U305" s="36">
        <f t="shared" si="79"/>
        <v>2.6008078990973349E-3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151203000</v>
      </c>
      <c r="E306" s="31">
        <v>154065528</v>
      </c>
      <c r="F306" s="31">
        <v>43055783</v>
      </c>
      <c r="G306" s="36">
        <f t="shared" si="72"/>
        <v>0.28475481967950372</v>
      </c>
      <c r="H306" s="31">
        <v>35256399</v>
      </c>
      <c r="I306" s="36">
        <f t="shared" si="73"/>
        <v>0.23317261562270589</v>
      </c>
      <c r="J306" s="31">
        <v>33430449</v>
      </c>
      <c r="K306" s="36">
        <f t="shared" si="74"/>
        <v>0.21698850764331915</v>
      </c>
      <c r="L306" s="31">
        <v>0</v>
      </c>
      <c r="M306" s="36">
        <f t="shared" si="75"/>
        <v>0</v>
      </c>
      <c r="N306" s="31">
        <f t="shared" si="76"/>
        <v>111742631</v>
      </c>
      <c r="O306" s="36">
        <f t="shared" si="77"/>
        <v>0.7252928831685177</v>
      </c>
      <c r="P306" s="31">
        <v>30937532</v>
      </c>
      <c r="Q306" s="31">
        <v>131204703</v>
      </c>
      <c r="R306" s="31">
        <v>139013368</v>
      </c>
      <c r="S306" s="31">
        <v>102179248</v>
      </c>
      <c r="T306" s="36">
        <f t="shared" si="78"/>
        <v>0.73503181363104586</v>
      </c>
      <c r="U306" s="36">
        <f t="shared" si="79"/>
        <v>8.0579052007121899E-2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488301263</v>
      </c>
      <c r="E307" s="31">
        <v>499133642</v>
      </c>
      <c r="F307" s="31">
        <v>140044999</v>
      </c>
      <c r="G307" s="36">
        <f t="shared" si="72"/>
        <v>0.28680040297172033</v>
      </c>
      <c r="H307" s="31">
        <v>125734780</v>
      </c>
      <c r="I307" s="36">
        <f t="shared" si="73"/>
        <v>0.25749427561894306</v>
      </c>
      <c r="J307" s="31">
        <v>120833225</v>
      </c>
      <c r="K307" s="36">
        <f t="shared" si="74"/>
        <v>0.24208591614027092</v>
      </c>
      <c r="L307" s="31">
        <v>0</v>
      </c>
      <c r="M307" s="36">
        <f t="shared" si="75"/>
        <v>0</v>
      </c>
      <c r="N307" s="31">
        <f t="shared" si="76"/>
        <v>386613004</v>
      </c>
      <c r="O307" s="36">
        <f t="shared" si="77"/>
        <v>0.77456811456519692</v>
      </c>
      <c r="P307" s="31">
        <v>115072564</v>
      </c>
      <c r="Q307" s="31">
        <v>436185160</v>
      </c>
      <c r="R307" s="31">
        <v>460509373</v>
      </c>
      <c r="S307" s="31">
        <v>359568063</v>
      </c>
      <c r="T307" s="36">
        <f t="shared" si="78"/>
        <v>0.78080509123535258</v>
      </c>
      <c r="U307" s="36">
        <f t="shared" si="79"/>
        <v>5.0061116218806045E-2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377304529</v>
      </c>
      <c r="E308" s="31">
        <v>384388783</v>
      </c>
      <c r="F308" s="31">
        <v>88548505</v>
      </c>
      <c r="G308" s="36">
        <f t="shared" si="72"/>
        <v>0.234687098070853</v>
      </c>
      <c r="H308" s="31">
        <v>83139288</v>
      </c>
      <c r="I308" s="36">
        <f t="shared" si="73"/>
        <v>0.22035062293143054</v>
      </c>
      <c r="J308" s="31">
        <v>80464856</v>
      </c>
      <c r="K308" s="36">
        <f t="shared" si="74"/>
        <v>0.20933195649468261</v>
      </c>
      <c r="L308" s="31">
        <v>0</v>
      </c>
      <c r="M308" s="36">
        <f t="shared" si="75"/>
        <v>0</v>
      </c>
      <c r="N308" s="31">
        <f t="shared" si="76"/>
        <v>252152649</v>
      </c>
      <c r="O308" s="36">
        <f t="shared" si="77"/>
        <v>0.65598336931699697</v>
      </c>
      <c r="P308" s="31">
        <v>63594831</v>
      </c>
      <c r="Q308" s="31">
        <v>318757838</v>
      </c>
      <c r="R308" s="31">
        <v>337778358</v>
      </c>
      <c r="S308" s="31">
        <v>214373759</v>
      </c>
      <c r="T308" s="36">
        <f t="shared" si="78"/>
        <v>0.63465806474196906</v>
      </c>
      <c r="U308" s="36">
        <f t="shared" si="79"/>
        <v>0.26527352513917357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148049015</v>
      </c>
      <c r="E309" s="31">
        <v>149972100</v>
      </c>
      <c r="F309" s="31">
        <v>47136808</v>
      </c>
      <c r="G309" s="36">
        <f t="shared" si="72"/>
        <v>0.31838650192978318</v>
      </c>
      <c r="H309" s="31">
        <v>33716831</v>
      </c>
      <c r="I309" s="36">
        <f t="shared" si="73"/>
        <v>0.22774100185671617</v>
      </c>
      <c r="J309" s="31">
        <v>50684015</v>
      </c>
      <c r="K309" s="36">
        <f t="shared" si="74"/>
        <v>0.33795629320386927</v>
      </c>
      <c r="L309" s="31">
        <v>0</v>
      </c>
      <c r="M309" s="36">
        <f t="shared" si="75"/>
        <v>0</v>
      </c>
      <c r="N309" s="31">
        <f t="shared" si="76"/>
        <v>131537654</v>
      </c>
      <c r="O309" s="36">
        <f t="shared" si="77"/>
        <v>0.87708083036778173</v>
      </c>
      <c r="P309" s="31">
        <v>47785679</v>
      </c>
      <c r="Q309" s="31">
        <v>136867852</v>
      </c>
      <c r="R309" s="31">
        <v>141831852</v>
      </c>
      <c r="S309" s="31">
        <v>125561551</v>
      </c>
      <c r="T309" s="36">
        <f t="shared" si="78"/>
        <v>0.88528457627416446</v>
      </c>
      <c r="U309" s="36">
        <f t="shared" si="79"/>
        <v>6.0652816087430672E-2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1414196925</v>
      </c>
      <c r="E310" s="32">
        <f>SUM(E304:E309)</f>
        <v>1430423387</v>
      </c>
      <c r="F310" s="32">
        <f>SUM(F304:F309)</f>
        <v>404657490</v>
      </c>
      <c r="G310" s="37">
        <f t="shared" si="72"/>
        <v>0.28613942149534799</v>
      </c>
      <c r="H310" s="32">
        <f>SUM(H304:H309)</f>
        <v>341641297</v>
      </c>
      <c r="I310" s="37">
        <f t="shared" si="73"/>
        <v>0.24157971988236362</v>
      </c>
      <c r="J310" s="32">
        <f>SUM(J304:J309)</f>
        <v>340074941</v>
      </c>
      <c r="K310" s="37">
        <f t="shared" si="74"/>
        <v>0.23774425396751431</v>
      </c>
      <c r="L310" s="32">
        <f>SUM(L304:L309)</f>
        <v>0</v>
      </c>
      <c r="M310" s="37">
        <f t="shared" si="75"/>
        <v>0</v>
      </c>
      <c r="N310" s="32">
        <f t="shared" si="76"/>
        <v>1086373728</v>
      </c>
      <c r="O310" s="37">
        <f t="shared" si="77"/>
        <v>0.75947704565878993</v>
      </c>
      <c r="P310" s="32">
        <f>SUM(P304:P309)</f>
        <v>311184149</v>
      </c>
      <c r="Q310" s="32">
        <f>SUM(Q304:Q309)</f>
        <v>1268660519</v>
      </c>
      <c r="R310" s="32">
        <f>SUM(R304:R309)</f>
        <v>1354785785</v>
      </c>
      <c r="S310" s="32">
        <f>SUM(S304:S309)</f>
        <v>1001375690</v>
      </c>
      <c r="T310" s="37">
        <f t="shared" si="78"/>
        <v>0.73913950167405984</v>
      </c>
      <c r="U310" s="37">
        <f t="shared" si="79"/>
        <v>9.2841464106836691E-2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153758411</v>
      </c>
      <c r="E311" s="31">
        <v>160194151</v>
      </c>
      <c r="F311" s="31">
        <v>65223924</v>
      </c>
      <c r="G311" s="36">
        <f t="shared" si="72"/>
        <v>0.42419743788845476</v>
      </c>
      <c r="H311" s="31">
        <v>23966990</v>
      </c>
      <c r="I311" s="36">
        <f t="shared" si="73"/>
        <v>0.1558743345754269</v>
      </c>
      <c r="J311" s="31">
        <v>25665675</v>
      </c>
      <c r="K311" s="36">
        <f t="shared" si="74"/>
        <v>0.16021605557870836</v>
      </c>
      <c r="L311" s="31">
        <v>0</v>
      </c>
      <c r="M311" s="36">
        <f t="shared" si="75"/>
        <v>0</v>
      </c>
      <c r="N311" s="31">
        <f t="shared" si="76"/>
        <v>114856589</v>
      </c>
      <c r="O311" s="36">
        <f t="shared" si="77"/>
        <v>0.71698366190660734</v>
      </c>
      <c r="P311" s="31">
        <v>25679601</v>
      </c>
      <c r="Q311" s="31">
        <v>136498124</v>
      </c>
      <c r="R311" s="31">
        <v>145060732</v>
      </c>
      <c r="S311" s="31">
        <v>112239554</v>
      </c>
      <c r="T311" s="36">
        <f t="shared" si="78"/>
        <v>0.7737418145663294</v>
      </c>
      <c r="U311" s="36">
        <f t="shared" si="79"/>
        <v>-5.4229814552020361E-4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583605309</v>
      </c>
      <c r="E312" s="31">
        <v>627194490</v>
      </c>
      <c r="F312" s="31">
        <v>173033371</v>
      </c>
      <c r="G312" s="36">
        <f t="shared" si="72"/>
        <v>0.29649039913034786</v>
      </c>
      <c r="H312" s="31">
        <v>164019268</v>
      </c>
      <c r="I312" s="36">
        <f t="shared" si="73"/>
        <v>0.28104485252377992</v>
      </c>
      <c r="J312" s="31">
        <v>154627642</v>
      </c>
      <c r="K312" s="36">
        <f t="shared" si="74"/>
        <v>0.24653858486543784</v>
      </c>
      <c r="L312" s="31">
        <v>0</v>
      </c>
      <c r="M312" s="36">
        <f t="shared" si="75"/>
        <v>0</v>
      </c>
      <c r="N312" s="31">
        <f t="shared" si="76"/>
        <v>491680281</v>
      </c>
      <c r="O312" s="36">
        <f t="shared" si="77"/>
        <v>0.78393590638846333</v>
      </c>
      <c r="P312" s="31">
        <v>147546219</v>
      </c>
      <c r="Q312" s="31">
        <v>542396804</v>
      </c>
      <c r="R312" s="31">
        <v>566737397</v>
      </c>
      <c r="S312" s="31">
        <v>446329628</v>
      </c>
      <c r="T312" s="36">
        <f t="shared" si="78"/>
        <v>0.78754222036983379</v>
      </c>
      <c r="U312" s="36">
        <f t="shared" si="79"/>
        <v>4.7994608387762261E-2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648380475</v>
      </c>
      <c r="E313" s="31">
        <v>658530475</v>
      </c>
      <c r="F313" s="31">
        <v>238827406</v>
      </c>
      <c r="G313" s="36">
        <f t="shared" si="72"/>
        <v>0.36834453721019284</v>
      </c>
      <c r="H313" s="31">
        <v>161969399</v>
      </c>
      <c r="I313" s="36">
        <f t="shared" si="73"/>
        <v>0.24980610188793856</v>
      </c>
      <c r="J313" s="31">
        <v>153619932</v>
      </c>
      <c r="K313" s="36">
        <f t="shared" si="74"/>
        <v>0.23327687606256947</v>
      </c>
      <c r="L313" s="31">
        <v>0</v>
      </c>
      <c r="M313" s="36">
        <f t="shared" si="75"/>
        <v>0</v>
      </c>
      <c r="N313" s="31">
        <f t="shared" si="76"/>
        <v>554416737</v>
      </c>
      <c r="O313" s="36">
        <f t="shared" si="77"/>
        <v>0.84189989385077435</v>
      </c>
      <c r="P313" s="31">
        <v>141972842</v>
      </c>
      <c r="Q313" s="31">
        <v>606488084</v>
      </c>
      <c r="R313" s="31">
        <v>608759799</v>
      </c>
      <c r="S313" s="31">
        <v>508966718</v>
      </c>
      <c r="T313" s="36">
        <f t="shared" si="78"/>
        <v>0.83607149952423188</v>
      </c>
      <c r="U313" s="36">
        <f t="shared" si="79"/>
        <v>8.2037450514655497E-2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294529652</v>
      </c>
      <c r="E314" s="31">
        <v>299380897</v>
      </c>
      <c r="F314" s="31">
        <v>136594222</v>
      </c>
      <c r="G314" s="36">
        <f t="shared" si="72"/>
        <v>0.46377069701627188</v>
      </c>
      <c r="H314" s="31">
        <v>53118994</v>
      </c>
      <c r="I314" s="36">
        <f t="shared" si="73"/>
        <v>0.18035193957313336</v>
      </c>
      <c r="J314" s="31">
        <v>53488762</v>
      </c>
      <c r="K314" s="36">
        <f t="shared" si="74"/>
        <v>0.1786645792567052</v>
      </c>
      <c r="L314" s="31">
        <v>0</v>
      </c>
      <c r="M314" s="36">
        <f t="shared" si="75"/>
        <v>0</v>
      </c>
      <c r="N314" s="31">
        <f t="shared" si="76"/>
        <v>243201978</v>
      </c>
      <c r="O314" s="36">
        <f t="shared" si="77"/>
        <v>0.81234968709443078</v>
      </c>
      <c r="P314" s="31">
        <v>51583138</v>
      </c>
      <c r="Q314" s="31">
        <v>266302235</v>
      </c>
      <c r="R314" s="31">
        <v>275733740</v>
      </c>
      <c r="S314" s="31">
        <v>230159083</v>
      </c>
      <c r="T314" s="36">
        <f t="shared" si="78"/>
        <v>0.83471497902287906</v>
      </c>
      <c r="U314" s="36">
        <f t="shared" si="79"/>
        <v>3.6942769941603837E-2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216777905</v>
      </c>
      <c r="E315" s="31">
        <v>217051589</v>
      </c>
      <c r="F315" s="31">
        <v>65331119</v>
      </c>
      <c r="G315" s="36">
        <f t="shared" si="72"/>
        <v>0.30137351405808632</v>
      </c>
      <c r="H315" s="31">
        <v>56373695</v>
      </c>
      <c r="I315" s="36">
        <f t="shared" si="73"/>
        <v>0.26005277152207923</v>
      </c>
      <c r="J315" s="31">
        <v>58312685</v>
      </c>
      <c r="K315" s="36">
        <f t="shared" si="74"/>
        <v>0.26865818061345775</v>
      </c>
      <c r="L315" s="31">
        <v>0</v>
      </c>
      <c r="M315" s="36">
        <f t="shared" si="75"/>
        <v>0</v>
      </c>
      <c r="N315" s="31">
        <f t="shared" si="76"/>
        <v>180017499</v>
      </c>
      <c r="O315" s="36">
        <f t="shared" si="77"/>
        <v>0.82937655434533586</v>
      </c>
      <c r="P315" s="31">
        <v>22701475</v>
      </c>
      <c r="Q315" s="31">
        <v>172924283</v>
      </c>
      <c r="R315" s="31">
        <v>193852839</v>
      </c>
      <c r="S315" s="31">
        <v>176370570</v>
      </c>
      <c r="T315" s="36">
        <f t="shared" si="78"/>
        <v>0.90981680180603386</v>
      </c>
      <c r="U315" s="36">
        <f t="shared" si="79"/>
        <v>1.5686738416776884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265524600</v>
      </c>
      <c r="E316" s="31">
        <v>261920800</v>
      </c>
      <c r="F316" s="31">
        <v>110120147</v>
      </c>
      <c r="G316" s="36">
        <f t="shared" si="72"/>
        <v>0.41472672211915579</v>
      </c>
      <c r="H316" s="31">
        <v>88534242</v>
      </c>
      <c r="I316" s="36">
        <f t="shared" si="73"/>
        <v>0.33343141087492456</v>
      </c>
      <c r="J316" s="31">
        <v>66240417</v>
      </c>
      <c r="K316" s="36">
        <f t="shared" si="74"/>
        <v>0.25290246899062618</v>
      </c>
      <c r="L316" s="31">
        <v>0</v>
      </c>
      <c r="M316" s="36">
        <f t="shared" si="75"/>
        <v>0</v>
      </c>
      <c r="N316" s="31">
        <f t="shared" si="76"/>
        <v>264894806</v>
      </c>
      <c r="O316" s="36">
        <f t="shared" si="77"/>
        <v>1.0113546003219294</v>
      </c>
      <c r="P316" s="31">
        <v>62069987</v>
      </c>
      <c r="Q316" s="31">
        <v>257118600</v>
      </c>
      <c r="R316" s="31">
        <v>258418600</v>
      </c>
      <c r="S316" s="31">
        <v>256922952</v>
      </c>
      <c r="T316" s="36">
        <f t="shared" si="78"/>
        <v>0.99421230515140935</v>
      </c>
      <c r="U316" s="36">
        <f t="shared" si="79"/>
        <v>6.7189155364250297E-2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2162576352</v>
      </c>
      <c r="E317" s="32">
        <f>SUM(E311:E316)</f>
        <v>2224272402</v>
      </c>
      <c r="F317" s="32">
        <f>SUM(F311:F316)</f>
        <v>789130189</v>
      </c>
      <c r="G317" s="37">
        <f t="shared" si="72"/>
        <v>0.36490281060837199</v>
      </c>
      <c r="H317" s="32">
        <f>SUM(H311:H316)</f>
        <v>547982588</v>
      </c>
      <c r="I317" s="37">
        <f t="shared" si="73"/>
        <v>0.25339340619960687</v>
      </c>
      <c r="J317" s="32">
        <f>SUM(J311:J316)</f>
        <v>511955113</v>
      </c>
      <c r="K317" s="37">
        <f t="shared" si="74"/>
        <v>0.23016745275428724</v>
      </c>
      <c r="L317" s="32">
        <f>SUM(L311:L316)</f>
        <v>0</v>
      </c>
      <c r="M317" s="37">
        <f t="shared" si="75"/>
        <v>0</v>
      </c>
      <c r="N317" s="32">
        <f t="shared" si="76"/>
        <v>1849067890</v>
      </c>
      <c r="O317" s="37">
        <f t="shared" si="77"/>
        <v>0.83131359645400127</v>
      </c>
      <c r="P317" s="32">
        <f>SUM(P311:P316)</f>
        <v>451553262</v>
      </c>
      <c r="Q317" s="32">
        <f>SUM(Q311:Q316)</f>
        <v>1981728130</v>
      </c>
      <c r="R317" s="32">
        <f>SUM(R311:R316)</f>
        <v>2048563107</v>
      </c>
      <c r="S317" s="32">
        <f>SUM(S311:S316)</f>
        <v>1730988505</v>
      </c>
      <c r="T317" s="37">
        <f t="shared" si="78"/>
        <v>0.84497690067987741</v>
      </c>
      <c r="U317" s="37">
        <f t="shared" si="79"/>
        <v>0.13376462110465281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344343329</v>
      </c>
      <c r="E318" s="31">
        <v>281563684</v>
      </c>
      <c r="F318" s="31">
        <v>130869701</v>
      </c>
      <c r="G318" s="36">
        <f t="shared" si="72"/>
        <v>0.38005586279268389</v>
      </c>
      <c r="H318" s="31">
        <v>66939501</v>
      </c>
      <c r="I318" s="36">
        <f t="shared" si="73"/>
        <v>0.19439755430836297</v>
      </c>
      <c r="J318" s="31">
        <v>71505989</v>
      </c>
      <c r="K318" s="36">
        <f t="shared" si="74"/>
        <v>0.25396026925120074</v>
      </c>
      <c r="L318" s="31">
        <v>0</v>
      </c>
      <c r="M318" s="36">
        <f t="shared" si="75"/>
        <v>0</v>
      </c>
      <c r="N318" s="31">
        <f t="shared" si="76"/>
        <v>269315191</v>
      </c>
      <c r="O318" s="36">
        <f t="shared" si="77"/>
        <v>0.95649832099795939</v>
      </c>
      <c r="P318" s="31">
        <v>73013213</v>
      </c>
      <c r="Q318" s="31">
        <v>308894139</v>
      </c>
      <c r="R318" s="31">
        <v>298204824</v>
      </c>
      <c r="S318" s="31">
        <v>236359477</v>
      </c>
      <c r="T318" s="36">
        <f t="shared" si="78"/>
        <v>0.7926078251504074</v>
      </c>
      <c r="U318" s="36">
        <f t="shared" si="79"/>
        <v>-2.0643167696235976E-2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442793838</v>
      </c>
      <c r="E319" s="31">
        <v>468844238</v>
      </c>
      <c r="F319" s="31">
        <v>114698797</v>
      </c>
      <c r="G319" s="36">
        <f t="shared" si="72"/>
        <v>0.25903431158407403</v>
      </c>
      <c r="H319" s="31">
        <v>107558846</v>
      </c>
      <c r="I319" s="36">
        <f t="shared" si="73"/>
        <v>0.24290953660470768</v>
      </c>
      <c r="J319" s="31">
        <v>127226493</v>
      </c>
      <c r="K319" s="36">
        <f t="shared" si="74"/>
        <v>0.2713619635014049</v>
      </c>
      <c r="L319" s="31">
        <v>0</v>
      </c>
      <c r="M319" s="36">
        <f t="shared" si="75"/>
        <v>0</v>
      </c>
      <c r="N319" s="31">
        <f t="shared" si="76"/>
        <v>349484136</v>
      </c>
      <c r="O319" s="36">
        <f t="shared" si="77"/>
        <v>0.74541629751243743</v>
      </c>
      <c r="P319" s="31">
        <v>107268607</v>
      </c>
      <c r="Q319" s="31">
        <v>407781200</v>
      </c>
      <c r="R319" s="31">
        <v>411981200</v>
      </c>
      <c r="S319" s="31">
        <v>312056022</v>
      </c>
      <c r="T319" s="36">
        <f t="shared" si="78"/>
        <v>0.7574520924741226</v>
      </c>
      <c r="U319" s="36">
        <f t="shared" si="79"/>
        <v>0.18605523608598729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130606985</v>
      </c>
      <c r="E320" s="31">
        <v>128711985</v>
      </c>
      <c r="F320" s="31">
        <v>51162500</v>
      </c>
      <c r="G320" s="36">
        <f t="shared" si="72"/>
        <v>0.3917286659668317</v>
      </c>
      <c r="H320" s="31">
        <v>22801390</v>
      </c>
      <c r="I320" s="36">
        <f t="shared" si="73"/>
        <v>0.17458017272200257</v>
      </c>
      <c r="J320" s="31">
        <v>22656122</v>
      </c>
      <c r="K320" s="36">
        <f t="shared" si="74"/>
        <v>0.17602185219969999</v>
      </c>
      <c r="L320" s="31">
        <v>0</v>
      </c>
      <c r="M320" s="36">
        <f t="shared" si="75"/>
        <v>0</v>
      </c>
      <c r="N320" s="31">
        <f t="shared" si="76"/>
        <v>96620012</v>
      </c>
      <c r="O320" s="36">
        <f t="shared" si="77"/>
        <v>0.75066833908279795</v>
      </c>
      <c r="P320" s="31">
        <v>23344906</v>
      </c>
      <c r="Q320" s="31">
        <v>125318165</v>
      </c>
      <c r="R320" s="31">
        <v>123006965</v>
      </c>
      <c r="S320" s="31">
        <v>94114303</v>
      </c>
      <c r="T320" s="36">
        <f t="shared" si="78"/>
        <v>0.76511360962365016</v>
      </c>
      <c r="U320" s="36">
        <f t="shared" si="79"/>
        <v>-2.9504680807024841E-2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87206789</v>
      </c>
      <c r="E321" s="31">
        <v>95015872</v>
      </c>
      <c r="F321" s="31">
        <v>24843562</v>
      </c>
      <c r="G321" s="36">
        <f t="shared" si="72"/>
        <v>0.28488105438671751</v>
      </c>
      <c r="H321" s="31">
        <v>20432316</v>
      </c>
      <c r="I321" s="36">
        <f t="shared" si="73"/>
        <v>0.23429730912349037</v>
      </c>
      <c r="J321" s="31">
        <v>20685094</v>
      </c>
      <c r="K321" s="36">
        <f t="shared" si="74"/>
        <v>0.2177014593940684</v>
      </c>
      <c r="L321" s="31">
        <v>0</v>
      </c>
      <c r="M321" s="36">
        <f t="shared" si="75"/>
        <v>0</v>
      </c>
      <c r="N321" s="31">
        <f t="shared" si="76"/>
        <v>65960972</v>
      </c>
      <c r="O321" s="36">
        <f t="shared" si="77"/>
        <v>0.69421003682416349</v>
      </c>
      <c r="P321" s="31">
        <v>18257349</v>
      </c>
      <c r="Q321" s="31">
        <v>75913144</v>
      </c>
      <c r="R321" s="31">
        <v>78348354</v>
      </c>
      <c r="S321" s="31">
        <v>57348022</v>
      </c>
      <c r="T321" s="36">
        <f t="shared" si="78"/>
        <v>0.73196205245103174</v>
      </c>
      <c r="U321" s="36">
        <f t="shared" si="79"/>
        <v>0.1329735768319924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75297700</v>
      </c>
      <c r="E322" s="31">
        <v>77066966</v>
      </c>
      <c r="F322" s="31">
        <v>29233943</v>
      </c>
      <c r="G322" s="36">
        <f t="shared" si="72"/>
        <v>0.38824483350753075</v>
      </c>
      <c r="H322" s="31">
        <v>31961574</v>
      </c>
      <c r="I322" s="36">
        <f t="shared" si="73"/>
        <v>0.42446945922651025</v>
      </c>
      <c r="J322" s="31">
        <v>21638513</v>
      </c>
      <c r="K322" s="36">
        <f t="shared" si="74"/>
        <v>0.28077546221295385</v>
      </c>
      <c r="L322" s="31">
        <v>0</v>
      </c>
      <c r="M322" s="36">
        <f t="shared" si="75"/>
        <v>0</v>
      </c>
      <c r="N322" s="31">
        <f t="shared" si="76"/>
        <v>82834030</v>
      </c>
      <c r="O322" s="36">
        <f t="shared" si="77"/>
        <v>1.0748318546755817</v>
      </c>
      <c r="P322" s="31">
        <v>23954506</v>
      </c>
      <c r="Q322" s="31">
        <v>94771200</v>
      </c>
      <c r="R322" s="31">
        <v>101494907</v>
      </c>
      <c r="S322" s="31">
        <v>92531641</v>
      </c>
      <c r="T322" s="36">
        <f t="shared" si="78"/>
        <v>0.9116875293062735</v>
      </c>
      <c r="U322" s="36">
        <f t="shared" si="79"/>
        <v>-9.6682978976898926E-2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1080248641</v>
      </c>
      <c r="E323" s="32">
        <f>SUM(E318:E322)</f>
        <v>1051202745</v>
      </c>
      <c r="F323" s="32">
        <f>SUM(F318:F322)</f>
        <v>350808503</v>
      </c>
      <c r="G323" s="37">
        <f t="shared" si="72"/>
        <v>0.32474792347366627</v>
      </c>
      <c r="H323" s="32">
        <f>SUM(H318:H322)</f>
        <v>249693627</v>
      </c>
      <c r="I323" s="37">
        <f t="shared" si="73"/>
        <v>0.23114458794306411</v>
      </c>
      <c r="J323" s="32">
        <f>SUM(J318:J322)</f>
        <v>263712211</v>
      </c>
      <c r="K323" s="37">
        <f t="shared" si="74"/>
        <v>0.25086712554199048</v>
      </c>
      <c r="L323" s="32">
        <f>SUM(L318:L322)</f>
        <v>0</v>
      </c>
      <c r="M323" s="37">
        <f t="shared" si="75"/>
        <v>0</v>
      </c>
      <c r="N323" s="32">
        <f t="shared" si="76"/>
        <v>864214341</v>
      </c>
      <c r="O323" s="37">
        <f t="shared" si="77"/>
        <v>0.82211956267294561</v>
      </c>
      <c r="P323" s="32">
        <f>SUM(P318:P322)</f>
        <v>245838581</v>
      </c>
      <c r="Q323" s="32">
        <f>SUM(Q318:Q322)</f>
        <v>1012677848</v>
      </c>
      <c r="R323" s="32">
        <f>SUM(R318:R322)</f>
        <v>1013036250</v>
      </c>
      <c r="S323" s="32">
        <f>SUM(S318:S322)</f>
        <v>792409465</v>
      </c>
      <c r="T323" s="37">
        <f t="shared" si="78"/>
        <v>0.78221234926193406</v>
      </c>
      <c r="U323" s="37">
        <f t="shared" si="79"/>
        <v>7.2704739538014262E-2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41064260</v>
      </c>
      <c r="E324" s="31">
        <v>41064260</v>
      </c>
      <c r="F324" s="31">
        <v>7269220</v>
      </c>
      <c r="G324" s="36">
        <f t="shared" si="72"/>
        <v>0.17702060136965819</v>
      </c>
      <c r="H324" s="31">
        <v>15431838</v>
      </c>
      <c r="I324" s="36">
        <f t="shared" si="73"/>
        <v>0.37579729915990207</v>
      </c>
      <c r="J324" s="31">
        <v>8925248</v>
      </c>
      <c r="K324" s="36">
        <f t="shared" si="74"/>
        <v>0.21734832187405789</v>
      </c>
      <c r="L324" s="31">
        <v>0</v>
      </c>
      <c r="M324" s="36">
        <f t="shared" si="75"/>
        <v>0</v>
      </c>
      <c r="N324" s="31">
        <f t="shared" si="76"/>
        <v>31626306</v>
      </c>
      <c r="O324" s="36">
        <f t="shared" si="77"/>
        <v>0.77016622240361809</v>
      </c>
      <c r="P324" s="31">
        <v>14025922</v>
      </c>
      <c r="Q324" s="31">
        <v>37698113</v>
      </c>
      <c r="R324" s="31">
        <v>39133093</v>
      </c>
      <c r="S324" s="31">
        <v>33250354</v>
      </c>
      <c r="T324" s="36">
        <f t="shared" si="78"/>
        <v>0.84967354867656386</v>
      </c>
      <c r="U324" s="36">
        <f t="shared" si="79"/>
        <v>-0.36366051372594255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170125246</v>
      </c>
      <c r="E325" s="31">
        <v>184745246</v>
      </c>
      <c r="F325" s="31">
        <v>58187173</v>
      </c>
      <c r="G325" s="36">
        <f t="shared" si="72"/>
        <v>0.34202550396312137</v>
      </c>
      <c r="H325" s="31">
        <v>28894081</v>
      </c>
      <c r="I325" s="36">
        <f t="shared" si="73"/>
        <v>0.16984005419160422</v>
      </c>
      <c r="J325" s="31">
        <v>43193923</v>
      </c>
      <c r="K325" s="36">
        <f t="shared" si="74"/>
        <v>0.23380262245016037</v>
      </c>
      <c r="L325" s="31">
        <v>0</v>
      </c>
      <c r="M325" s="36">
        <f t="shared" si="75"/>
        <v>0</v>
      </c>
      <c r="N325" s="31">
        <f t="shared" si="76"/>
        <v>130275177</v>
      </c>
      <c r="O325" s="36">
        <f t="shared" si="77"/>
        <v>0.70516118720586729</v>
      </c>
      <c r="P325" s="31">
        <v>7908277</v>
      </c>
      <c r="Q325" s="31">
        <v>159332848</v>
      </c>
      <c r="R325" s="31">
        <v>161645962</v>
      </c>
      <c r="S325" s="31">
        <v>145078562</v>
      </c>
      <c r="T325" s="36">
        <f t="shared" si="78"/>
        <v>0.89750811096660743</v>
      </c>
      <c r="U325" s="36">
        <f t="shared" si="79"/>
        <v>4.4618626788110731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331901833</v>
      </c>
      <c r="E326" s="31">
        <v>358461109</v>
      </c>
      <c r="F326" s="31">
        <v>107284320</v>
      </c>
      <c r="G326" s="36">
        <f t="shared" si="72"/>
        <v>0.3232411193101184</v>
      </c>
      <c r="H326" s="31">
        <v>82095996</v>
      </c>
      <c r="I326" s="36">
        <f t="shared" si="73"/>
        <v>0.24735023382651822</v>
      </c>
      <c r="J326" s="31">
        <v>81627898</v>
      </c>
      <c r="K326" s="36">
        <f t="shared" si="74"/>
        <v>0.22771758483847127</v>
      </c>
      <c r="L326" s="31">
        <v>0</v>
      </c>
      <c r="M326" s="36">
        <f t="shared" si="75"/>
        <v>0</v>
      </c>
      <c r="N326" s="31">
        <f t="shared" si="76"/>
        <v>271008214</v>
      </c>
      <c r="O326" s="36">
        <f t="shared" si="77"/>
        <v>0.75603240406199823</v>
      </c>
      <c r="P326" s="31">
        <v>72664447</v>
      </c>
      <c r="Q326" s="31">
        <v>288609392</v>
      </c>
      <c r="R326" s="31">
        <v>290866003</v>
      </c>
      <c r="S326" s="31">
        <v>223926723</v>
      </c>
      <c r="T326" s="36">
        <f t="shared" si="78"/>
        <v>0.76986213820251792</v>
      </c>
      <c r="U326" s="36">
        <f t="shared" si="79"/>
        <v>0.12335401107504462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578417359</v>
      </c>
      <c r="E327" s="31">
        <v>578432941</v>
      </c>
      <c r="F327" s="31">
        <v>165975639</v>
      </c>
      <c r="G327" s="36">
        <f t="shared" si="72"/>
        <v>0.28694788705329988</v>
      </c>
      <c r="H327" s="31">
        <v>150351026</v>
      </c>
      <c r="I327" s="36">
        <f t="shared" si="73"/>
        <v>0.25993518980816066</v>
      </c>
      <c r="J327" s="31">
        <v>143715365</v>
      </c>
      <c r="K327" s="36">
        <f t="shared" si="74"/>
        <v>0.24845639799065317</v>
      </c>
      <c r="L327" s="31">
        <v>0</v>
      </c>
      <c r="M327" s="36">
        <f t="shared" si="75"/>
        <v>0</v>
      </c>
      <c r="N327" s="31">
        <f t="shared" si="76"/>
        <v>460042030</v>
      </c>
      <c r="O327" s="36">
        <f t="shared" si="77"/>
        <v>0.79532474275181364</v>
      </c>
      <c r="P327" s="31">
        <v>128903962</v>
      </c>
      <c r="Q327" s="31">
        <v>519321345</v>
      </c>
      <c r="R327" s="31">
        <v>540462154</v>
      </c>
      <c r="S327" s="31">
        <v>412465644</v>
      </c>
      <c r="T327" s="36">
        <f t="shared" si="78"/>
        <v>0.76317211288026654</v>
      </c>
      <c r="U327" s="36">
        <f t="shared" si="79"/>
        <v>0.11490262029339338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169337400</v>
      </c>
      <c r="E328" s="31">
        <v>170012400</v>
      </c>
      <c r="F328" s="31">
        <v>162462979</v>
      </c>
      <c r="G328" s="36">
        <f t="shared" si="72"/>
        <v>0.95940400053384545</v>
      </c>
      <c r="H328" s="31">
        <v>1502878</v>
      </c>
      <c r="I328" s="36">
        <f t="shared" si="73"/>
        <v>8.8750506385476564E-3</v>
      </c>
      <c r="J328" s="31">
        <v>1197535</v>
      </c>
      <c r="K328" s="36">
        <f t="shared" si="74"/>
        <v>7.0438097456420826E-3</v>
      </c>
      <c r="L328" s="31">
        <v>0</v>
      </c>
      <c r="M328" s="36">
        <f t="shared" si="75"/>
        <v>0</v>
      </c>
      <c r="N328" s="31">
        <f t="shared" si="76"/>
        <v>165163392</v>
      </c>
      <c r="O328" s="36">
        <f t="shared" si="77"/>
        <v>0.97147850392089052</v>
      </c>
      <c r="P328" s="31">
        <v>1837646</v>
      </c>
      <c r="Q328" s="31">
        <v>134266700</v>
      </c>
      <c r="R328" s="31">
        <v>135068700</v>
      </c>
      <c r="S328" s="31">
        <v>133074452</v>
      </c>
      <c r="T328" s="36">
        <f t="shared" si="78"/>
        <v>0.98523530618122479</v>
      </c>
      <c r="U328" s="36">
        <f t="shared" si="79"/>
        <v>-0.34833205089554786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229663223</v>
      </c>
      <c r="E329" s="31">
        <v>232286112</v>
      </c>
      <c r="F329" s="31">
        <v>66985298</v>
      </c>
      <c r="G329" s="36">
        <f t="shared" si="72"/>
        <v>0.29166749958917021</v>
      </c>
      <c r="H329" s="31">
        <v>50493410</v>
      </c>
      <c r="I329" s="36">
        <f t="shared" si="73"/>
        <v>0.21985849253713555</v>
      </c>
      <c r="J329" s="31">
        <v>59832235</v>
      </c>
      <c r="K329" s="36">
        <f t="shared" si="74"/>
        <v>0.25757990645605194</v>
      </c>
      <c r="L329" s="31">
        <v>0</v>
      </c>
      <c r="M329" s="36">
        <f t="shared" si="75"/>
        <v>0</v>
      </c>
      <c r="N329" s="31">
        <f t="shared" si="76"/>
        <v>177310943</v>
      </c>
      <c r="O329" s="36">
        <f t="shared" si="77"/>
        <v>0.76332993597137655</v>
      </c>
      <c r="P329" s="31">
        <v>45002616</v>
      </c>
      <c r="Q329" s="31">
        <v>212194657</v>
      </c>
      <c r="R329" s="31">
        <v>219670743</v>
      </c>
      <c r="S329" s="31">
        <v>154131304</v>
      </c>
      <c r="T329" s="36">
        <f t="shared" si="78"/>
        <v>0.70164693711624582</v>
      </c>
      <c r="U329" s="36">
        <f t="shared" si="79"/>
        <v>0.32952793233175592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375927748</v>
      </c>
      <c r="E330" s="31">
        <v>397062666</v>
      </c>
      <c r="F330" s="31">
        <v>156020264</v>
      </c>
      <c r="G330" s="36">
        <f t="shared" si="72"/>
        <v>0.41502726210037572</v>
      </c>
      <c r="H330" s="31">
        <v>80614482</v>
      </c>
      <c r="I330" s="36">
        <f t="shared" si="73"/>
        <v>0.21444142505809388</v>
      </c>
      <c r="J330" s="31">
        <v>77909407</v>
      </c>
      <c r="K330" s="36">
        <f t="shared" si="74"/>
        <v>0.19621438546428335</v>
      </c>
      <c r="L330" s="31">
        <v>0</v>
      </c>
      <c r="M330" s="36">
        <f t="shared" si="75"/>
        <v>0</v>
      </c>
      <c r="N330" s="31">
        <f t="shared" si="76"/>
        <v>314544153</v>
      </c>
      <c r="O330" s="36">
        <f t="shared" si="77"/>
        <v>0.7921776080554499</v>
      </c>
      <c r="P330" s="31">
        <v>69658839</v>
      </c>
      <c r="Q330" s="31">
        <v>338673118</v>
      </c>
      <c r="R330" s="31">
        <v>356086092</v>
      </c>
      <c r="S330" s="31">
        <v>283033556</v>
      </c>
      <c r="T330" s="36">
        <f t="shared" si="78"/>
        <v>0.79484585991637102</v>
      </c>
      <c r="U330" s="36">
        <f t="shared" si="79"/>
        <v>0.11844251380646753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7708983</v>
      </c>
      <c r="E331" s="31">
        <v>22980015</v>
      </c>
      <c r="F331" s="31">
        <v>1112304</v>
      </c>
      <c r="G331" s="36">
        <f t="shared" si="72"/>
        <v>0.14428673665514635</v>
      </c>
      <c r="H331" s="31">
        <v>1177239</v>
      </c>
      <c r="I331" s="36">
        <f t="shared" si="73"/>
        <v>0.15271002673115247</v>
      </c>
      <c r="J331" s="31">
        <v>1437476</v>
      </c>
      <c r="K331" s="36">
        <f t="shared" si="74"/>
        <v>6.2553309908631477E-2</v>
      </c>
      <c r="L331" s="31">
        <v>0</v>
      </c>
      <c r="M331" s="36">
        <f t="shared" si="75"/>
        <v>0</v>
      </c>
      <c r="N331" s="31">
        <f t="shared" si="76"/>
        <v>3727019</v>
      </c>
      <c r="O331" s="36">
        <f t="shared" si="77"/>
        <v>0.16218522920894526</v>
      </c>
      <c r="P331" s="31">
        <v>1483414</v>
      </c>
      <c r="Q331" s="31">
        <v>1029310</v>
      </c>
      <c r="R331" s="31">
        <v>7299853</v>
      </c>
      <c r="S331" s="31">
        <v>4663862</v>
      </c>
      <c r="T331" s="36">
        <f t="shared" si="78"/>
        <v>0.63889807096115492</v>
      </c>
      <c r="U331" s="36">
        <f t="shared" si="79"/>
        <v>-3.0967754113147117E-2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1904146052</v>
      </c>
      <c r="E332" s="32">
        <f>SUM(E324:E331)</f>
        <v>1985044749</v>
      </c>
      <c r="F332" s="32">
        <f>SUM(F324:F331)</f>
        <v>725297197</v>
      </c>
      <c r="G332" s="37">
        <f t="shared" si="72"/>
        <v>0.38090418339401627</v>
      </c>
      <c r="H332" s="32">
        <f>SUM(H324:H331)</f>
        <v>410560950</v>
      </c>
      <c r="I332" s="37">
        <f t="shared" si="73"/>
        <v>0.2156142117190914</v>
      </c>
      <c r="J332" s="32">
        <f>SUM(J324:J331)</f>
        <v>417839087</v>
      </c>
      <c r="K332" s="37">
        <f t="shared" si="74"/>
        <v>0.21049353532734894</v>
      </c>
      <c r="L332" s="32">
        <f>SUM(L324:L331)</f>
        <v>0</v>
      </c>
      <c r="M332" s="37">
        <f t="shared" si="75"/>
        <v>0</v>
      </c>
      <c r="N332" s="32">
        <f t="shared" si="76"/>
        <v>1553697234</v>
      </c>
      <c r="O332" s="37">
        <f t="shared" si="77"/>
        <v>0.78270136468344176</v>
      </c>
      <c r="P332" s="32">
        <f>SUM(P324:P331)</f>
        <v>341485123</v>
      </c>
      <c r="Q332" s="32">
        <f>SUM(Q324:Q331)</f>
        <v>1691125483</v>
      </c>
      <c r="R332" s="32">
        <f>SUM(R324:R331)</f>
        <v>1750232600</v>
      </c>
      <c r="S332" s="32">
        <f>SUM(S324:S331)</f>
        <v>1389624457</v>
      </c>
      <c r="T332" s="37">
        <f t="shared" si="78"/>
        <v>0.79396558891658175</v>
      </c>
      <c r="U332" s="37">
        <f t="shared" si="79"/>
        <v>0.2235938225630989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34464222</v>
      </c>
      <c r="E333" s="31">
        <v>35374787</v>
      </c>
      <c r="F333" s="31">
        <v>17092139</v>
      </c>
      <c r="G333" s="36">
        <f t="shared" si="72"/>
        <v>0.49593862876115408</v>
      </c>
      <c r="H333" s="31">
        <v>10091976</v>
      </c>
      <c r="I333" s="36">
        <f t="shared" si="73"/>
        <v>0.29282471543968119</v>
      </c>
      <c r="J333" s="31">
        <v>6962215</v>
      </c>
      <c r="K333" s="36">
        <f t="shared" si="74"/>
        <v>0.19681291649897426</v>
      </c>
      <c r="L333" s="31">
        <v>0</v>
      </c>
      <c r="M333" s="36">
        <f t="shared" si="75"/>
        <v>0</v>
      </c>
      <c r="N333" s="31">
        <f t="shared" si="76"/>
        <v>34146330</v>
      </c>
      <c r="O333" s="36">
        <f t="shared" si="77"/>
        <v>0.96527309125564487</v>
      </c>
      <c r="P333" s="31">
        <v>5487949</v>
      </c>
      <c r="Q333" s="31">
        <v>41126746</v>
      </c>
      <c r="R333" s="31">
        <v>41018436</v>
      </c>
      <c r="S333" s="31">
        <v>30187679</v>
      </c>
      <c r="T333" s="36">
        <f t="shared" si="78"/>
        <v>0.73595392569331508</v>
      </c>
      <c r="U333" s="36">
        <f t="shared" si="79"/>
        <v>0.26863697166281986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16220876</v>
      </c>
      <c r="E334" s="31">
        <v>16857816</v>
      </c>
      <c r="F334" s="31">
        <v>5218590</v>
      </c>
      <c r="G334" s="36">
        <f t="shared" si="72"/>
        <v>0.32172060251246604</v>
      </c>
      <c r="H334" s="31">
        <v>3115186</v>
      </c>
      <c r="I334" s="36">
        <f t="shared" si="73"/>
        <v>0.19204795104777325</v>
      </c>
      <c r="J334" s="31">
        <v>3456558</v>
      </c>
      <c r="K334" s="36">
        <f t="shared" si="74"/>
        <v>0.20504186307407793</v>
      </c>
      <c r="L334" s="31">
        <v>0</v>
      </c>
      <c r="M334" s="36">
        <f t="shared" si="75"/>
        <v>0</v>
      </c>
      <c r="N334" s="31">
        <f t="shared" si="76"/>
        <v>11790334</v>
      </c>
      <c r="O334" s="36">
        <f t="shared" si="77"/>
        <v>0.69939866469060996</v>
      </c>
      <c r="P334" s="31">
        <v>3616730</v>
      </c>
      <c r="Q334" s="31">
        <v>14019206</v>
      </c>
      <c r="R334" s="31">
        <v>14644938</v>
      </c>
      <c r="S334" s="31">
        <v>11729888</v>
      </c>
      <c r="T334" s="36">
        <f t="shared" si="78"/>
        <v>0.80095170085390599</v>
      </c>
      <c r="U334" s="36">
        <f t="shared" si="79"/>
        <v>-4.4286413417645276E-2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115322772</v>
      </c>
      <c r="E335" s="31">
        <v>187858967</v>
      </c>
      <c r="F335" s="31">
        <v>22009498</v>
      </c>
      <c r="G335" s="36">
        <f t="shared" si="72"/>
        <v>0.19085127436929802</v>
      </c>
      <c r="H335" s="31">
        <v>22307743</v>
      </c>
      <c r="I335" s="36">
        <f t="shared" si="73"/>
        <v>0.19343745049763458</v>
      </c>
      <c r="J335" s="31">
        <v>39210988</v>
      </c>
      <c r="K335" s="36">
        <f t="shared" si="74"/>
        <v>0.20872566599389425</v>
      </c>
      <c r="L335" s="31">
        <v>0</v>
      </c>
      <c r="M335" s="36">
        <f t="shared" si="75"/>
        <v>0</v>
      </c>
      <c r="N335" s="31">
        <f t="shared" si="76"/>
        <v>83528229</v>
      </c>
      <c r="O335" s="36">
        <f t="shared" si="77"/>
        <v>0.44463264295496741</v>
      </c>
      <c r="P335" s="31">
        <v>28038955</v>
      </c>
      <c r="Q335" s="31">
        <v>92472753</v>
      </c>
      <c r="R335" s="31">
        <v>138405228</v>
      </c>
      <c r="S335" s="31">
        <v>85501442</v>
      </c>
      <c r="T335" s="36">
        <f t="shared" si="78"/>
        <v>0.61776164987062487</v>
      </c>
      <c r="U335" s="36">
        <f t="shared" si="79"/>
        <v>0.39844683940610492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4707490</v>
      </c>
      <c r="E336" s="31">
        <v>5882749</v>
      </c>
      <c r="F336" s="31">
        <v>620877</v>
      </c>
      <c r="G336" s="36">
        <f t="shared" si="72"/>
        <v>0.13189130513288397</v>
      </c>
      <c r="H336" s="31">
        <v>12591673</v>
      </c>
      <c r="I336" s="36">
        <f t="shared" si="73"/>
        <v>2.6748167282352164</v>
      </c>
      <c r="J336" s="31">
        <v>836538</v>
      </c>
      <c r="K336" s="36">
        <f t="shared" si="74"/>
        <v>0.14220188554704613</v>
      </c>
      <c r="L336" s="31">
        <v>0</v>
      </c>
      <c r="M336" s="36">
        <f t="shared" si="75"/>
        <v>0</v>
      </c>
      <c r="N336" s="31">
        <f t="shared" si="76"/>
        <v>14049088</v>
      </c>
      <c r="O336" s="36">
        <f t="shared" si="77"/>
        <v>2.3881841635602674</v>
      </c>
      <c r="P336" s="31">
        <v>409581</v>
      </c>
      <c r="Q336" s="31">
        <v>2306730</v>
      </c>
      <c r="R336" s="31">
        <v>5417611</v>
      </c>
      <c r="S336" s="31">
        <v>1704985</v>
      </c>
      <c r="T336" s="36">
        <f t="shared" si="78"/>
        <v>0.31471159520312553</v>
      </c>
      <c r="U336" s="36">
        <f t="shared" si="79"/>
        <v>1.0424238429028692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170715360</v>
      </c>
      <c r="E337" s="32">
        <f>SUM(E333:E336)</f>
        <v>245974319</v>
      </c>
      <c r="F337" s="32">
        <f>SUM(F333:F336)</f>
        <v>44941104</v>
      </c>
      <c r="G337" s="37">
        <f t="shared" si="72"/>
        <v>0.2632516722572591</v>
      </c>
      <c r="H337" s="32">
        <f>SUM(H333:H336)</f>
        <v>48106578</v>
      </c>
      <c r="I337" s="37">
        <f t="shared" si="73"/>
        <v>0.2817940810949876</v>
      </c>
      <c r="J337" s="32">
        <f>SUM(J333:J336)</f>
        <v>50466299</v>
      </c>
      <c r="K337" s="37">
        <f t="shared" si="74"/>
        <v>0.20516897538397089</v>
      </c>
      <c r="L337" s="32">
        <f>SUM(L333:L336)</f>
        <v>0</v>
      </c>
      <c r="M337" s="37">
        <f t="shared" si="75"/>
        <v>0</v>
      </c>
      <c r="N337" s="32">
        <f t="shared" si="76"/>
        <v>143513981</v>
      </c>
      <c r="O337" s="37">
        <f t="shared" si="77"/>
        <v>0.58345107563851006</v>
      </c>
      <c r="P337" s="32">
        <f>SUM(P333:P336)</f>
        <v>37553215</v>
      </c>
      <c r="Q337" s="32">
        <f>SUM(Q333:Q336)</f>
        <v>149925435</v>
      </c>
      <c r="R337" s="32">
        <f>SUM(R333:R336)</f>
        <v>199486213</v>
      </c>
      <c r="S337" s="32">
        <f>SUM(S333:S336)</f>
        <v>129123994</v>
      </c>
      <c r="T337" s="37">
        <f t="shared" si="78"/>
        <v>0.64728279743322414</v>
      </c>
      <c r="U337" s="37">
        <f t="shared" si="79"/>
        <v>0.34386094506156129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26431933847</v>
      </c>
      <c r="E338" s="32">
        <f>SUM(E302,E304:E309,E311:E316,E318:E322,E324:E331,E333:E336)</f>
        <v>26833566207</v>
      </c>
      <c r="F338" s="32">
        <f>SUM(F302,F304:F309,F311:F316,F318:F322,F324:F331,F333:F336)</f>
        <v>7849761576</v>
      </c>
      <c r="G338" s="37">
        <f t="shared" si="72"/>
        <v>0.29698022178165145</v>
      </c>
      <c r="H338" s="32">
        <f>SUM(H302,H304:H309,H311:H316,H318:H322,H324:H331,H333:H336)</f>
        <v>7081004318</v>
      </c>
      <c r="I338" s="37">
        <f t="shared" si="73"/>
        <v>0.26789580962891552</v>
      </c>
      <c r="J338" s="32">
        <f>SUM(J302,J304:J309,J311:J316,J318:J322,J324:J331,J333:J336)</f>
        <v>6880393968</v>
      </c>
      <c r="K338" s="37">
        <f t="shared" si="74"/>
        <v>0.25640997230569862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21811159862</v>
      </c>
      <c r="O338" s="37">
        <f t="shared" si="77"/>
        <v>0.81283120155345512</v>
      </c>
      <c r="P338" s="32">
        <f>SUM(P302,P304:P309,P311:P316,P318:P322,P324:P331,P333:P336)</f>
        <v>6412467429</v>
      </c>
      <c r="Q338" s="32">
        <f>SUM(Q302,Q304:Q309,Q311:Q316,Q318:Q322,Q324:Q331,Q333:Q336)</f>
        <v>24755555595</v>
      </c>
      <c r="R338" s="32">
        <f>SUM(R302,R304:R309,R311:R316,R318:R322,R324:R331,R333:R336)</f>
        <v>25357549226</v>
      </c>
      <c r="S338" s="32">
        <f>SUM(S302,S304:S309,S311:S316,S318:S322,S324:S331,S333:S336)</f>
        <v>20484303215</v>
      </c>
      <c r="T338" s="37">
        <f t="shared" si="78"/>
        <v>0.80781873013172401</v>
      </c>
      <c r="U338" s="37">
        <f t="shared" si="79"/>
        <v>7.2971370877274122E-2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196872987350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199584786258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65178769456</v>
      </c>
      <c r="G339" s="39">
        <f t="shared" si="72"/>
        <v>0.33107015001568219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58989415714</v>
      </c>
      <c r="I339" s="39">
        <f t="shared" si="73"/>
        <v>0.29963184136139942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52080622563</v>
      </c>
      <c r="K339" s="39">
        <f t="shared" si="74"/>
        <v>0.260944852257808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176248807733</v>
      </c>
      <c r="O339" s="39">
        <f t="shared" si="77"/>
        <v>0.88307736795712499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50384085297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184402995971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188560783184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166254310450</v>
      </c>
      <c r="T339" s="39">
        <f t="shared" si="78"/>
        <v>0.88170142085041581</v>
      </c>
      <c r="U339" s="39">
        <f t="shared" si="79"/>
        <v>3.3672086255002842E-2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=0),0,(($J8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0</v>
      </c>
      <c r="E9" s="31">
        <v>0</v>
      </c>
      <c r="F9" s="31">
        <v>0</v>
      </c>
      <c r="G9" s="36">
        <f>IF(($D9       =0),0,($F9       /$D9       ))</f>
        <v>0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0</v>
      </c>
      <c r="O9" s="36">
        <f>IF(($E9       =0),0,($N9       /$E9       ))</f>
        <v>0</v>
      </c>
      <c r="P9" s="31">
        <v>0</v>
      </c>
      <c r="Q9" s="31">
        <v>0</v>
      </c>
      <c r="R9" s="31">
        <v>0</v>
      </c>
      <c r="S9" s="31">
        <v>0</v>
      </c>
      <c r="T9" s="36">
        <f>IF(($R9       =0),0,($S9       /$R9       ))</f>
        <v>0</v>
      </c>
      <c r="U9" s="36">
        <f>IF(($P9       =0),0,(($J9       /$P9       )-1))</f>
        <v>0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0</v>
      </c>
      <c r="E10" s="32">
        <f>SUM(E8:E9)</f>
        <v>0</v>
      </c>
      <c r="F10" s="32">
        <f>SUM(F8:F9)</f>
        <v>0</v>
      </c>
      <c r="G10" s="37">
        <f t="shared" ref="G10:G54" si="0">IF(($D10      =0),0,($F10      /$D10      ))</f>
        <v>0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0</v>
      </c>
      <c r="O10" s="37">
        <f t="shared" ref="O10:O54" si="5">IF(($E10      =0),0,($N10      /$E10      ))</f>
        <v>0</v>
      </c>
      <c r="P10" s="32">
        <f>SUM(P8:P9)</f>
        <v>0</v>
      </c>
      <c r="Q10" s="32">
        <f>SUM(Q8:Q9)</f>
        <v>0</v>
      </c>
      <c r="R10" s="32">
        <f>SUM(R8:R9)</f>
        <v>0</v>
      </c>
      <c r="S10" s="32">
        <f>SUM(S8:S9)</f>
        <v>0</v>
      </c>
      <c r="T10" s="37">
        <f t="shared" ref="T10:T54" si="6">IF(($R10      =0),0,($S10      /$R10      ))</f>
        <v>0</v>
      </c>
      <c r="U10" s="37">
        <f t="shared" ref="U10:U54" si="7">IF(($P10      =0),0,(($J10      /$P10      )-1))</f>
        <v>0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0</v>
      </c>
      <c r="E14" s="31">
        <v>0</v>
      </c>
      <c r="F14" s="31">
        <v>256500</v>
      </c>
      <c r="G14" s="36">
        <f t="shared" si="0"/>
        <v>0</v>
      </c>
      <c r="H14" s="31">
        <v>44689</v>
      </c>
      <c r="I14" s="36">
        <f t="shared" si="1"/>
        <v>0</v>
      </c>
      <c r="J14" s="31">
        <v>143131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444320</v>
      </c>
      <c r="O14" s="36">
        <f t="shared" si="5"/>
        <v>0</v>
      </c>
      <c r="P14" s="31">
        <v>8394</v>
      </c>
      <c r="Q14" s="31">
        <v>0</v>
      </c>
      <c r="R14" s="31">
        <v>0</v>
      </c>
      <c r="S14" s="31">
        <v>8394</v>
      </c>
      <c r="T14" s="36">
        <f t="shared" si="6"/>
        <v>0</v>
      </c>
      <c r="U14" s="36">
        <f t="shared" si="7"/>
        <v>16.051584465094116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0</v>
      </c>
      <c r="E19" s="32">
        <f>SUM(E11:E18)</f>
        <v>0</v>
      </c>
      <c r="F19" s="32">
        <f>SUM(F11:F18)</f>
        <v>256500</v>
      </c>
      <c r="G19" s="37">
        <f t="shared" si="0"/>
        <v>0</v>
      </c>
      <c r="H19" s="32">
        <f>SUM(H11:H18)</f>
        <v>44689</v>
      </c>
      <c r="I19" s="37">
        <f t="shared" si="1"/>
        <v>0</v>
      </c>
      <c r="J19" s="32">
        <f>SUM(J11:J18)</f>
        <v>143131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444320</v>
      </c>
      <c r="O19" s="37">
        <f t="shared" si="5"/>
        <v>0</v>
      </c>
      <c r="P19" s="32">
        <f>SUM(P11:P18)</f>
        <v>8394</v>
      </c>
      <c r="Q19" s="32">
        <f>SUM(Q11:Q18)</f>
        <v>0</v>
      </c>
      <c r="R19" s="32">
        <f>SUM(R11:R18)</f>
        <v>0</v>
      </c>
      <c r="S19" s="32">
        <f>SUM(S11:S18)</f>
        <v>8394</v>
      </c>
      <c r="T19" s="37">
        <f t="shared" si="6"/>
        <v>0</v>
      </c>
      <c r="U19" s="37">
        <f t="shared" si="7"/>
        <v>16.051584465094116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335000</v>
      </c>
      <c r="R25" s="31">
        <v>335000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335000</v>
      </c>
      <c r="E27" s="32">
        <f>SUM(E20:E26)</f>
        <v>335000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335000</v>
      </c>
      <c r="R27" s="32">
        <f>SUM(R20:R26)</f>
        <v>335000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9996222</v>
      </c>
      <c r="E46" s="31">
        <v>9996222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9606127</v>
      </c>
      <c r="R46" s="31">
        <v>9606127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9996222</v>
      </c>
      <c r="E47" s="32">
        <f>SUM(E41:E46)</f>
        <v>9996222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9606127</v>
      </c>
      <c r="R47" s="32">
        <f>SUM(R41:R46)</f>
        <v>9606127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207419</v>
      </c>
      <c r="G48" s="36">
        <f t="shared" si="0"/>
        <v>0</v>
      </c>
      <c r="H48" s="31">
        <v>113418</v>
      </c>
      <c r="I48" s="36">
        <f t="shared" si="1"/>
        <v>0</v>
      </c>
      <c r="J48" s="31">
        <v>168748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489585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207419</v>
      </c>
      <c r="G53" s="37">
        <f t="shared" si="0"/>
        <v>0</v>
      </c>
      <c r="H53" s="32">
        <f>SUM(H48:H52)</f>
        <v>113418</v>
      </c>
      <c r="I53" s="37">
        <f t="shared" si="1"/>
        <v>0</v>
      </c>
      <c r="J53" s="32">
        <f>SUM(J48:J52)</f>
        <v>168748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489585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10331222</v>
      </c>
      <c r="E54" s="32">
        <f>SUM(E8:E9,E11:E18,E20:E26,E28:E34,E36:E39,E41:E46,E48:E52)</f>
        <v>10331222</v>
      </c>
      <c r="F54" s="32">
        <f>SUM(F8:F9,F11:F18,F20:F26,F28:F34,F36:F39,F41:F46,F48:F52)</f>
        <v>463919</v>
      </c>
      <c r="G54" s="37">
        <f t="shared" si="0"/>
        <v>4.4904562112787816E-2</v>
      </c>
      <c r="H54" s="32">
        <f>SUM(H8:H9,H11:H18,H20:H26,H28:H34,H36:H39,H41:H46,H48:H52)</f>
        <v>158107</v>
      </c>
      <c r="I54" s="37">
        <f t="shared" si="1"/>
        <v>1.5303804332149671E-2</v>
      </c>
      <c r="J54" s="32">
        <f>SUM(J8:J9,J11:J18,J20:J26,J28:J34,J36:J39,J41:J46,J48:J52)</f>
        <v>311879</v>
      </c>
      <c r="K54" s="37">
        <f t="shared" si="2"/>
        <v>3.018800680113156E-2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933905</v>
      </c>
      <c r="O54" s="37">
        <f t="shared" si="5"/>
        <v>9.0396373246069056E-2</v>
      </c>
      <c r="P54" s="32">
        <f>SUM(P8:P9,P11:P18,P20:P26,P28:P34,P36:P39,P41:P46,P48:P52)</f>
        <v>8394</v>
      </c>
      <c r="Q54" s="32">
        <f>SUM(Q8:Q9,Q11:Q18,Q20:Q26,Q28:Q34,Q36:Q39,Q41:Q46,Q48:Q52)</f>
        <v>9941127</v>
      </c>
      <c r="R54" s="32">
        <f>SUM(R8:R9,R11:R18,R20:R26,R28:R34,R36:R39,R41:R46,R48:R52)</f>
        <v>9941127</v>
      </c>
      <c r="S54" s="32">
        <f>SUM(S8:S9,S11:S18,S20:S26,S28:S34,S36:S39,S41:S46,S48:S52)</f>
        <v>8394</v>
      </c>
      <c r="T54" s="37">
        <f t="shared" si="6"/>
        <v>8.443710657755403E-4</v>
      </c>
      <c r="U54" s="37">
        <f t="shared" si="7"/>
        <v>36.154991660710031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0</v>
      </c>
      <c r="O57" s="36">
        <f t="shared" ref="O57:O85" si="13">IF(($E57      =0),0,($N57      /$E57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4">IF(($R57      =0),0,($S57      /$R57      ))</f>
        <v>0</v>
      </c>
      <c r="U57" s="36">
        <f t="shared" ref="U57:U85" si="15">IF(($P57      =0),0,(($J57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1408651</v>
      </c>
      <c r="E59" s="31">
        <v>1408651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1408651</v>
      </c>
      <c r="E63" s="32">
        <f>SUM(E59:E62)</f>
        <v>1408651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1682266</v>
      </c>
      <c r="E65" s="31">
        <v>1682266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1572212</v>
      </c>
      <c r="R65" s="31">
        <v>1572212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1682266</v>
      </c>
      <c r="E70" s="32">
        <f>SUM(E64:E69)</f>
        <v>1682266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1572212</v>
      </c>
      <c r="R70" s="32">
        <f>SUM(R64:R69)</f>
        <v>1572212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2338332</v>
      </c>
      <c r="E76" s="31">
        <v>2338332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2338331</v>
      </c>
      <c r="R76" s="31">
        <v>2338331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2338332</v>
      </c>
      <c r="E78" s="32">
        <f>SUM(E71:E77)</f>
        <v>2338332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0</v>
      </c>
      <c r="Q78" s="32">
        <f>SUM(Q71:Q77)</f>
        <v>2338331</v>
      </c>
      <c r="R78" s="32">
        <f>SUM(R71:R77)</f>
        <v>2338331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5429249</v>
      </c>
      <c r="E85" s="32">
        <f>SUM(E57,E59:E62,E64:E69,E71:E77,E79:E83)</f>
        <v>5429249</v>
      </c>
      <c r="F85" s="32">
        <f>SUM(F57,F59:F62,F64:F69,F71:F77,F79:F83)</f>
        <v>0</v>
      </c>
      <c r="G85" s="37">
        <f t="shared" si="8"/>
        <v>0</v>
      </c>
      <c r="H85" s="32">
        <f>SUM(H57,H59:H62,H64:H69,H71:H77,H79:H83)</f>
        <v>0</v>
      </c>
      <c r="I85" s="37">
        <f t="shared" si="9"/>
        <v>0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0</v>
      </c>
      <c r="O85" s="37">
        <f t="shared" si="13"/>
        <v>0</v>
      </c>
      <c r="P85" s="32">
        <f>SUM(P57,P59:P62,P64:P69,P71:P77,P79:P83)</f>
        <v>0</v>
      </c>
      <c r="Q85" s="32">
        <f>SUM(Q57,Q59:Q62,Q64:Q69,Q71:Q77,Q79:Q83)</f>
        <v>3910543</v>
      </c>
      <c r="R85" s="32">
        <f>SUM(R57,R59:R62,R64:R69,R71:R77,R79:R83)</f>
        <v>3910543</v>
      </c>
      <c r="S85" s="32">
        <f>SUM(S57,S59:S62,S64:S69,S71:S77,S79:S83)</f>
        <v>0</v>
      </c>
      <c r="T85" s="37">
        <f t="shared" si="14"/>
        <v>0</v>
      </c>
      <c r="U85" s="37">
        <f t="shared" si="15"/>
        <v>0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=0),0,(($J88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0</v>
      </c>
      <c r="E89" s="31">
        <v>0</v>
      </c>
      <c r="F89" s="31">
        <v>0</v>
      </c>
      <c r="G89" s="36">
        <f t="shared" si="16"/>
        <v>0</v>
      </c>
      <c r="H89" s="31">
        <v>6370</v>
      </c>
      <c r="I89" s="36">
        <f t="shared" si="17"/>
        <v>0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6370</v>
      </c>
      <c r="O89" s="36">
        <f t="shared" si="21"/>
        <v>0</v>
      </c>
      <c r="P89" s="31">
        <v>0</v>
      </c>
      <c r="Q89" s="31">
        <v>0</v>
      </c>
      <c r="R89" s="31">
        <v>0</v>
      </c>
      <c r="S89" s="31">
        <v>0</v>
      </c>
      <c r="T89" s="36">
        <f t="shared" si="22"/>
        <v>0</v>
      </c>
      <c r="U89" s="36">
        <f t="shared" si="23"/>
        <v>0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238010</v>
      </c>
      <c r="E90" s="31">
        <v>238010</v>
      </c>
      <c r="F90" s="31">
        <v>0</v>
      </c>
      <c r="G90" s="36">
        <f t="shared" si="16"/>
        <v>0</v>
      </c>
      <c r="H90" s="31">
        <v>0</v>
      </c>
      <c r="I90" s="36">
        <f t="shared" si="17"/>
        <v>0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0</v>
      </c>
      <c r="O90" s="36">
        <f t="shared" si="21"/>
        <v>0</v>
      </c>
      <c r="P90" s="31">
        <v>0</v>
      </c>
      <c r="Q90" s="31">
        <v>238010</v>
      </c>
      <c r="R90" s="31">
        <v>238010</v>
      </c>
      <c r="S90" s="31">
        <v>0</v>
      </c>
      <c r="T90" s="36">
        <f t="shared" si="22"/>
        <v>0</v>
      </c>
      <c r="U90" s="36">
        <f t="shared" si="23"/>
        <v>0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238010</v>
      </c>
      <c r="E91" s="32">
        <f>SUM(E88:E90)</f>
        <v>238010</v>
      </c>
      <c r="F91" s="32">
        <f>SUM(F88:F90)</f>
        <v>0</v>
      </c>
      <c r="G91" s="37">
        <f t="shared" si="16"/>
        <v>0</v>
      </c>
      <c r="H91" s="32">
        <f>SUM(H88:H90)</f>
        <v>6370</v>
      </c>
      <c r="I91" s="37">
        <f t="shared" si="17"/>
        <v>2.6763581362127642E-2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6370</v>
      </c>
      <c r="O91" s="37">
        <f t="shared" si="21"/>
        <v>2.6763581362127642E-2</v>
      </c>
      <c r="P91" s="32">
        <f>SUM(P88:P90)</f>
        <v>0</v>
      </c>
      <c r="Q91" s="32">
        <f>SUM(Q88:Q90)</f>
        <v>238010</v>
      </c>
      <c r="R91" s="32">
        <f>SUM(R88:R90)</f>
        <v>238010</v>
      </c>
      <c r="S91" s="32">
        <f>SUM(S88:S90)</f>
        <v>0</v>
      </c>
      <c r="T91" s="37">
        <f t="shared" si="22"/>
        <v>0</v>
      </c>
      <c r="U91" s="37">
        <f t="shared" si="23"/>
        <v>0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0</v>
      </c>
      <c r="E96" s="32">
        <f>SUM(E92:E95)</f>
        <v>0</v>
      </c>
      <c r="F96" s="32">
        <f>SUM(F92:F95)</f>
        <v>0</v>
      </c>
      <c r="G96" s="37">
        <f t="shared" si="16"/>
        <v>0</v>
      </c>
      <c r="H96" s="32">
        <f>SUM(H92:H95)</f>
        <v>0</v>
      </c>
      <c r="I96" s="37">
        <f t="shared" si="17"/>
        <v>0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0</v>
      </c>
      <c r="O96" s="37">
        <f t="shared" si="21"/>
        <v>0</v>
      </c>
      <c r="P96" s="32">
        <f>SUM(P92:P95)</f>
        <v>0</v>
      </c>
      <c r="Q96" s="32">
        <f>SUM(Q92:Q95)</f>
        <v>0</v>
      </c>
      <c r="R96" s="32">
        <f>SUM(R92:R95)</f>
        <v>0</v>
      </c>
      <c r="S96" s="32">
        <f>SUM(S92:S95)</f>
        <v>0</v>
      </c>
      <c r="T96" s="37">
        <f t="shared" si="22"/>
        <v>0</v>
      </c>
      <c r="U96" s="37">
        <f t="shared" si="23"/>
        <v>0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12235164</v>
      </c>
      <c r="E99" s="31">
        <v>12235164</v>
      </c>
      <c r="F99" s="31">
        <v>5097983</v>
      </c>
      <c r="G99" s="36">
        <f t="shared" si="16"/>
        <v>0.41666650320338983</v>
      </c>
      <c r="H99" s="31">
        <v>4032783</v>
      </c>
      <c r="I99" s="36">
        <f t="shared" si="17"/>
        <v>0.32960596196340319</v>
      </c>
      <c r="J99" s="31">
        <v>3058784</v>
      </c>
      <c r="K99" s="36">
        <f t="shared" si="18"/>
        <v>0.24999942787853111</v>
      </c>
      <c r="L99" s="31">
        <v>0</v>
      </c>
      <c r="M99" s="36">
        <f t="shared" si="19"/>
        <v>0</v>
      </c>
      <c r="N99" s="31">
        <f t="shared" si="20"/>
        <v>12189550</v>
      </c>
      <c r="O99" s="36">
        <f t="shared" si="21"/>
        <v>0.99627189304532415</v>
      </c>
      <c r="P99" s="31">
        <v>0</v>
      </c>
      <c r="Q99" s="31">
        <v>13347453</v>
      </c>
      <c r="R99" s="31">
        <v>13347453</v>
      </c>
      <c r="S99" s="31">
        <v>10010605</v>
      </c>
      <c r="T99" s="36">
        <f t="shared" si="22"/>
        <v>0.75000114254007866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9536640</v>
      </c>
      <c r="R100" s="31">
        <v>11031778</v>
      </c>
      <c r="S100" s="31">
        <v>7140560</v>
      </c>
      <c r="T100" s="36">
        <f>IF(($R100     =0),0,($S100     /$R100     ))</f>
        <v>0.64727190848111704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12235164</v>
      </c>
      <c r="E101" s="32">
        <f>SUM(E97:E100)</f>
        <v>12235164</v>
      </c>
      <c r="F101" s="32">
        <f>SUM(F97:F100)</f>
        <v>5097983</v>
      </c>
      <c r="G101" s="37">
        <f>IF(($D101     =0),0,($F101     /$D101     ))</f>
        <v>0.41666650320338983</v>
      </c>
      <c r="H101" s="32">
        <f>SUM(H97:H100)</f>
        <v>4032783</v>
      </c>
      <c r="I101" s="37">
        <f>IF(($D101     =0),0,($H101     /$D101     ))</f>
        <v>0.32960596196340319</v>
      </c>
      <c r="J101" s="32">
        <f>SUM(J97:J100)</f>
        <v>3058784</v>
      </c>
      <c r="K101" s="37">
        <f>IF(($E101     =0),0,($J101     /$E101     ))</f>
        <v>0.24999942787853111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12189550</v>
      </c>
      <c r="O101" s="37">
        <f>IF(($E101     =0),0,($N101     /$E101     ))</f>
        <v>0.99627189304532415</v>
      </c>
      <c r="P101" s="32">
        <f>SUM(P97:P100)</f>
        <v>0</v>
      </c>
      <c r="Q101" s="32">
        <f>SUM(Q97:Q100)</f>
        <v>22884093</v>
      </c>
      <c r="R101" s="32">
        <f>SUM(R97:R100)</f>
        <v>24379231</v>
      </c>
      <c r="S101" s="32">
        <f>SUM(S97:S100)</f>
        <v>17151165</v>
      </c>
      <c r="T101" s="37">
        <f>IF(($R101     =0),0,($S101     /$R101     ))</f>
        <v>0.70351542261525801</v>
      </c>
      <c r="U101" s="37">
        <f>IF(($P101     =0),0,(($J101     /$P101     )-1))</f>
        <v>0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12473174</v>
      </c>
      <c r="E102" s="32">
        <f>SUM(E88:E90,E92:E95,E97:E100)</f>
        <v>12473174</v>
      </c>
      <c r="F102" s="32">
        <f>SUM(F88:F90,F92:F95,F97:F100)</f>
        <v>5097983</v>
      </c>
      <c r="G102" s="37">
        <f>IF(($D102     =0),0,($F102     /$D102     ))</f>
        <v>0.40871577675417659</v>
      </c>
      <c r="H102" s="32">
        <f>SUM(H88:H90,H92:H95,H97:H100)</f>
        <v>4039153</v>
      </c>
      <c r="I102" s="37">
        <f>IF(($D102     =0),0,($H102     /$D102     ))</f>
        <v>0.3238271990753917</v>
      </c>
      <c r="J102" s="32">
        <f>SUM(J88:J90,J92:J95,J97:J100)</f>
        <v>3058784</v>
      </c>
      <c r="K102" s="37">
        <f>IF(($E102     =0),0,($J102     /$E102     ))</f>
        <v>0.24522900105458323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12195920</v>
      </c>
      <c r="O102" s="37">
        <f>IF(($E102     =0),0,($N102     /$E102     ))</f>
        <v>0.97777197688415152</v>
      </c>
      <c r="P102" s="32">
        <f>SUM(P88:P90,P92:P95,P97:P100)</f>
        <v>0</v>
      </c>
      <c r="Q102" s="32">
        <f>SUM(Q88:Q90,Q92:Q95,Q97:Q100)</f>
        <v>23122103</v>
      </c>
      <c r="R102" s="32">
        <f>SUM(R88:R90,R92:R95,R97:R100)</f>
        <v>24617241</v>
      </c>
      <c r="S102" s="32">
        <f>SUM(S88:S90,S92:S95,S97:S100)</f>
        <v>17151165</v>
      </c>
      <c r="T102" s="37">
        <f>IF(($R102     =0),0,($S102     /$R102     ))</f>
        <v>0.69671353503830913</v>
      </c>
      <c r="U102" s="37">
        <f>IF(($P102     =0),0,(($J102     /$P102     )-1))</f>
        <v>0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0</v>
      </c>
      <c r="E105" s="31">
        <v>0</v>
      </c>
      <c r="F105" s="31">
        <v>44799</v>
      </c>
      <c r="G105" s="36">
        <f t="shared" ref="G105:G136" si="24">IF(($D105     =0),0,($F105     /$D105     ))</f>
        <v>0</v>
      </c>
      <c r="H105" s="31">
        <v>39278</v>
      </c>
      <c r="I105" s="36">
        <f t="shared" ref="I105:I136" si="25">IF(($D105     =0),0,($H105     /$D105     ))</f>
        <v>0</v>
      </c>
      <c r="J105" s="31">
        <v>59589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143666</v>
      </c>
      <c r="O105" s="36">
        <f t="shared" ref="O105:O136" si="29">IF(($E105     =0),0,($N105     /$E105     ))</f>
        <v>0</v>
      </c>
      <c r="P105" s="31">
        <v>23397</v>
      </c>
      <c r="Q105" s="31">
        <v>0</v>
      </c>
      <c r="R105" s="31">
        <v>0</v>
      </c>
      <c r="S105" s="31">
        <v>39561</v>
      </c>
      <c r="T105" s="36">
        <f t="shared" ref="T105:T136" si="30">IF(($R105     =0),0,($S105     /$R105     ))</f>
        <v>0</v>
      </c>
      <c r="U105" s="36">
        <f t="shared" ref="U105:U136" si="31">IF(($P105     =0),0,(($J105     /$P105     )-1))</f>
        <v>1.5468649826900887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0</v>
      </c>
      <c r="E106" s="32">
        <f>E105</f>
        <v>0</v>
      </c>
      <c r="F106" s="32">
        <f>F105</f>
        <v>44799</v>
      </c>
      <c r="G106" s="37">
        <f t="shared" si="24"/>
        <v>0</v>
      </c>
      <c r="H106" s="32">
        <f>H105</f>
        <v>39278</v>
      </c>
      <c r="I106" s="37">
        <f t="shared" si="25"/>
        <v>0</v>
      </c>
      <c r="J106" s="32">
        <f>J105</f>
        <v>59589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143666</v>
      </c>
      <c r="O106" s="37">
        <f t="shared" si="29"/>
        <v>0</v>
      </c>
      <c r="P106" s="32">
        <f>P105</f>
        <v>23397</v>
      </c>
      <c r="Q106" s="32">
        <f>Q105</f>
        <v>0</v>
      </c>
      <c r="R106" s="32">
        <f>R105</f>
        <v>0</v>
      </c>
      <c r="S106" s="32">
        <f>S105</f>
        <v>39561</v>
      </c>
      <c r="T106" s="37">
        <f t="shared" si="30"/>
        <v>0</v>
      </c>
      <c r="U106" s="37">
        <f t="shared" si="31"/>
        <v>1.5468649826900887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4"/>
        <v>0</v>
      </c>
      <c r="H121" s="32">
        <f>SUM(H113:H120)</f>
        <v>0</v>
      </c>
      <c r="I121" s="37">
        <f t="shared" si="25"/>
        <v>0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0</v>
      </c>
      <c r="O121" s="37">
        <f t="shared" si="29"/>
        <v>0</v>
      </c>
      <c r="P121" s="32">
        <f>SUM(P113:P120)</f>
        <v>0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30"/>
        <v>0</v>
      </c>
      <c r="U121" s="37">
        <f t="shared" si="31"/>
        <v>0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0</v>
      </c>
      <c r="O137" s="37">
        <f t="shared" ref="O137:O170" si="37">IF(($E137     =0),0,($N137     /$E137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IF(($R137     =0),0,($S137     /$R137     ))</f>
        <v>0</v>
      </c>
      <c r="U137" s="37">
        <f t="shared" ref="U137:U170" si="39">IF(($P137     =0),0,(($J137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27400</v>
      </c>
      <c r="E152" s="31">
        <v>27499</v>
      </c>
      <c r="F152" s="31">
        <v>6825</v>
      </c>
      <c r="G152" s="36">
        <f t="shared" si="32"/>
        <v>0.2490875912408759</v>
      </c>
      <c r="H152" s="31">
        <v>6825</v>
      </c>
      <c r="I152" s="36">
        <f t="shared" si="33"/>
        <v>0.2490875912408759</v>
      </c>
      <c r="J152" s="31">
        <v>6825</v>
      </c>
      <c r="K152" s="36">
        <f t="shared" si="34"/>
        <v>0.24819084330339286</v>
      </c>
      <c r="L152" s="31">
        <v>0</v>
      </c>
      <c r="M152" s="36">
        <f t="shared" si="35"/>
        <v>0</v>
      </c>
      <c r="N152" s="31">
        <f t="shared" si="36"/>
        <v>20475</v>
      </c>
      <c r="O152" s="36">
        <f t="shared" si="37"/>
        <v>0.74457252991017853</v>
      </c>
      <c r="P152" s="31">
        <v>18525</v>
      </c>
      <c r="Q152" s="31">
        <v>74100</v>
      </c>
      <c r="R152" s="31">
        <v>74200</v>
      </c>
      <c r="S152" s="31">
        <v>55601</v>
      </c>
      <c r="T152" s="36">
        <f t="shared" si="38"/>
        <v>0.74933962264150944</v>
      </c>
      <c r="U152" s="36">
        <f t="shared" si="39"/>
        <v>-0.63157894736842102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27400</v>
      </c>
      <c r="E157" s="32">
        <f>SUM(E151:E156)</f>
        <v>27499</v>
      </c>
      <c r="F157" s="32">
        <f>SUM(F151:F156)</f>
        <v>6825</v>
      </c>
      <c r="G157" s="37">
        <f t="shared" si="32"/>
        <v>0.2490875912408759</v>
      </c>
      <c r="H157" s="32">
        <f>SUM(H151:H156)</f>
        <v>6825</v>
      </c>
      <c r="I157" s="37">
        <f t="shared" si="33"/>
        <v>0.2490875912408759</v>
      </c>
      <c r="J157" s="32">
        <f>SUM(J151:J156)</f>
        <v>6825</v>
      </c>
      <c r="K157" s="37">
        <f t="shared" si="34"/>
        <v>0.24819084330339286</v>
      </c>
      <c r="L157" s="32">
        <f>SUM(L151:L156)</f>
        <v>0</v>
      </c>
      <c r="M157" s="37">
        <f t="shared" si="35"/>
        <v>0</v>
      </c>
      <c r="N157" s="32">
        <f t="shared" si="36"/>
        <v>20475</v>
      </c>
      <c r="O157" s="37">
        <f t="shared" si="37"/>
        <v>0.74457252991017853</v>
      </c>
      <c r="P157" s="32">
        <f>SUM(P151:P156)</f>
        <v>18525</v>
      </c>
      <c r="Q157" s="32">
        <f>SUM(Q151:Q156)</f>
        <v>74100</v>
      </c>
      <c r="R157" s="32">
        <f>SUM(R151:R156)</f>
        <v>74200</v>
      </c>
      <c r="S157" s="32">
        <f>SUM(S151:S156)</f>
        <v>55601</v>
      </c>
      <c r="T157" s="37">
        <f t="shared" si="38"/>
        <v>0.74933962264150944</v>
      </c>
      <c r="U157" s="37">
        <f t="shared" si="39"/>
        <v>-0.63157894736842102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969960</v>
      </c>
      <c r="E159" s="31">
        <v>969960</v>
      </c>
      <c r="F159" s="31">
        <v>556470</v>
      </c>
      <c r="G159" s="36">
        <f t="shared" si="32"/>
        <v>0.57370407027093906</v>
      </c>
      <c r="H159" s="31">
        <v>402564</v>
      </c>
      <c r="I159" s="36">
        <f t="shared" si="33"/>
        <v>0.41503154769268835</v>
      </c>
      <c r="J159" s="31">
        <v>318212</v>
      </c>
      <c r="K159" s="36">
        <f t="shared" si="34"/>
        <v>0.32806713678914595</v>
      </c>
      <c r="L159" s="31">
        <v>0</v>
      </c>
      <c r="M159" s="36">
        <f t="shared" si="35"/>
        <v>0</v>
      </c>
      <c r="N159" s="31">
        <f t="shared" si="36"/>
        <v>1277246</v>
      </c>
      <c r="O159" s="36">
        <f t="shared" si="37"/>
        <v>1.3168027547527734</v>
      </c>
      <c r="P159" s="31">
        <v>242491</v>
      </c>
      <c r="Q159" s="31">
        <v>969960</v>
      </c>
      <c r="R159" s="31">
        <v>969960</v>
      </c>
      <c r="S159" s="31">
        <v>969960</v>
      </c>
      <c r="T159" s="36">
        <f t="shared" si="38"/>
        <v>1</v>
      </c>
      <c r="U159" s="36">
        <f t="shared" si="39"/>
        <v>0.31226313553905083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5795697</v>
      </c>
      <c r="E160" s="31">
        <v>5969641</v>
      </c>
      <c r="F160" s="31">
        <v>2414886</v>
      </c>
      <c r="G160" s="36">
        <f t="shared" si="32"/>
        <v>0.41666878030373222</v>
      </c>
      <c r="H160" s="31">
        <v>1931880</v>
      </c>
      <c r="I160" s="36">
        <f t="shared" si="33"/>
        <v>0.33333005503910917</v>
      </c>
      <c r="J160" s="31">
        <v>1448931</v>
      </c>
      <c r="K160" s="36">
        <f t="shared" si="34"/>
        <v>0.2427166055714238</v>
      </c>
      <c r="L160" s="31">
        <v>0</v>
      </c>
      <c r="M160" s="36">
        <f t="shared" si="35"/>
        <v>0</v>
      </c>
      <c r="N160" s="31">
        <f t="shared" si="36"/>
        <v>5795697</v>
      </c>
      <c r="O160" s="36">
        <f t="shared" si="37"/>
        <v>0.97086189940065071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6765657</v>
      </c>
      <c r="E163" s="32">
        <f>SUM(E158:E162)</f>
        <v>6939601</v>
      </c>
      <c r="F163" s="32">
        <f>SUM(F158:F162)</f>
        <v>2971356</v>
      </c>
      <c r="G163" s="37">
        <f t="shared" si="32"/>
        <v>0.43918218142007492</v>
      </c>
      <c r="H163" s="32">
        <f>SUM(H158:H162)</f>
        <v>2334444</v>
      </c>
      <c r="I163" s="37">
        <f t="shared" si="33"/>
        <v>0.3450432086639923</v>
      </c>
      <c r="J163" s="32">
        <f>SUM(J158:J162)</f>
        <v>1767143</v>
      </c>
      <c r="K163" s="37">
        <f t="shared" si="34"/>
        <v>0.25464619651763842</v>
      </c>
      <c r="L163" s="32">
        <f>SUM(L158:L162)</f>
        <v>0</v>
      </c>
      <c r="M163" s="37">
        <f t="shared" si="35"/>
        <v>0</v>
      </c>
      <c r="N163" s="32">
        <f t="shared" si="36"/>
        <v>7072943</v>
      </c>
      <c r="O163" s="37">
        <f t="shared" si="37"/>
        <v>1.0192146493724927</v>
      </c>
      <c r="P163" s="32">
        <f>SUM(P158:P162)</f>
        <v>242491</v>
      </c>
      <c r="Q163" s="32">
        <f>SUM(Q158:Q162)</f>
        <v>969960</v>
      </c>
      <c r="R163" s="32">
        <f>SUM(R158:R162)</f>
        <v>969960</v>
      </c>
      <c r="S163" s="32">
        <f>SUM(S158:S162)</f>
        <v>969960</v>
      </c>
      <c r="T163" s="37">
        <f t="shared" si="38"/>
        <v>1</v>
      </c>
      <c r="U163" s="37">
        <f t="shared" si="39"/>
        <v>6.2874580912281282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6793057</v>
      </c>
      <c r="E170" s="32">
        <f>SUM(E105,E107:E111,E113:E120,E122:E125,E127:E131,E133:E136,E138:E143,E145:E149,E151:E156,E158:E162,E164:E168)</f>
        <v>6967100</v>
      </c>
      <c r="F170" s="32">
        <f>SUM(F105,F107:F111,F113:F120,F122:F125,F127:F131,F133:F136,F138:F143,F145:F149,F151:F156,F158:F162,F164:F168)</f>
        <v>3022980</v>
      </c>
      <c r="G170" s="37">
        <f t="shared" si="32"/>
        <v>0.44501025090765467</v>
      </c>
      <c r="H170" s="32">
        <f>SUM(H105,H107:H111,H113:H120,H122:H125,H127:H131,H133:H136,H138:H143,H145:H149,H151:H156,H158:H162,H164:H168)</f>
        <v>2380547</v>
      </c>
      <c r="I170" s="37">
        <f t="shared" si="33"/>
        <v>0.35043824893564118</v>
      </c>
      <c r="J170" s="32">
        <f>SUM(J105,J107:J111,J113:J120,J122:J125,J127:J131,J133:J136,J138:J143,J145:J149,J151:J156,J158:J162,J164:J168)</f>
        <v>1833557</v>
      </c>
      <c r="K170" s="37">
        <f t="shared" si="34"/>
        <v>0.26317363034835156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7237084</v>
      </c>
      <c r="O170" s="37">
        <f t="shared" si="37"/>
        <v>1.0387512738442106</v>
      </c>
      <c r="P170" s="32">
        <f>SUM(P105,P107:P111,P113:P120,P122:P125,P127:P131,P133:P136,P138:P143,P145:P149,P151:P156,P158:P162,P164:P168)</f>
        <v>284413</v>
      </c>
      <c r="Q170" s="32">
        <f>SUM(Q105,Q107:Q111,Q113:Q120,Q122:Q125,Q127:Q131,Q133:Q136,Q138:Q143,Q145:Q149,Q151:Q156,Q158:Q162,Q164:Q168)</f>
        <v>1044060</v>
      </c>
      <c r="R170" s="32">
        <f>SUM(R105,R107:R111,R113:R120,R122:R125,R127:R131,R133:R136,R138:R143,R145:R149,R151:R156,R158:R162,R164:R168)</f>
        <v>1044160</v>
      </c>
      <c r="S170" s="32">
        <f>SUM(S105,S107:S111,S113:S120,S122:S125,S127:S131,S133:S136,S138:S143,S145:S149,S151:S156,S158:S162,S164:S168)</f>
        <v>1065122</v>
      </c>
      <c r="T170" s="37">
        <f t="shared" si="38"/>
        <v>1.0200754673613239</v>
      </c>
      <c r="U170" s="37">
        <f t="shared" si="39"/>
        <v>5.4468115029903696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2666031</v>
      </c>
      <c r="E184" s="31">
        <v>2666031</v>
      </c>
      <c r="F184" s="31">
        <v>1110846</v>
      </c>
      <c r="G184" s="36">
        <f t="shared" si="40"/>
        <v>0.41666657289431369</v>
      </c>
      <c r="H184" s="31">
        <v>878025</v>
      </c>
      <c r="I184" s="36">
        <f t="shared" si="41"/>
        <v>0.32933788091736366</v>
      </c>
      <c r="J184" s="31">
        <v>666508</v>
      </c>
      <c r="K184" s="36">
        <f t="shared" si="42"/>
        <v>0.25000009377235299</v>
      </c>
      <c r="L184" s="31">
        <v>0</v>
      </c>
      <c r="M184" s="36">
        <f t="shared" si="43"/>
        <v>0</v>
      </c>
      <c r="N184" s="31">
        <f t="shared" si="44"/>
        <v>2655379</v>
      </c>
      <c r="O184" s="36">
        <f t="shared" si="45"/>
        <v>0.99600454758403034</v>
      </c>
      <c r="P184" s="31">
        <v>1479723</v>
      </c>
      <c r="Q184" s="31">
        <v>5775858</v>
      </c>
      <c r="R184" s="31">
        <v>5775858</v>
      </c>
      <c r="S184" s="31">
        <v>5931239</v>
      </c>
      <c r="T184" s="36">
        <f t="shared" si="46"/>
        <v>1.0269018040263456</v>
      </c>
      <c r="U184" s="36">
        <f t="shared" si="47"/>
        <v>-0.54957245376330577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2666031</v>
      </c>
      <c r="E185" s="32">
        <f>SUM(E180:E184)</f>
        <v>2666031</v>
      </c>
      <c r="F185" s="32">
        <f>SUM(F180:F184)</f>
        <v>1110846</v>
      </c>
      <c r="G185" s="37">
        <f t="shared" si="40"/>
        <v>0.41666657289431369</v>
      </c>
      <c r="H185" s="32">
        <f>SUM(H180:H184)</f>
        <v>878025</v>
      </c>
      <c r="I185" s="37">
        <f t="shared" si="41"/>
        <v>0.32933788091736366</v>
      </c>
      <c r="J185" s="32">
        <f>SUM(J180:J184)</f>
        <v>666508</v>
      </c>
      <c r="K185" s="37">
        <f t="shared" si="42"/>
        <v>0.25000009377235299</v>
      </c>
      <c r="L185" s="32">
        <f>SUM(L180:L184)</f>
        <v>0</v>
      </c>
      <c r="M185" s="37">
        <f t="shared" si="43"/>
        <v>0</v>
      </c>
      <c r="N185" s="32">
        <f t="shared" si="44"/>
        <v>2655379</v>
      </c>
      <c r="O185" s="37">
        <f t="shared" si="45"/>
        <v>0.99600454758403034</v>
      </c>
      <c r="P185" s="32">
        <f>SUM(P180:P184)</f>
        <v>1479723</v>
      </c>
      <c r="Q185" s="32">
        <f>SUM(Q180:Q184)</f>
        <v>5775858</v>
      </c>
      <c r="R185" s="32">
        <f>SUM(R180:R184)</f>
        <v>5775858</v>
      </c>
      <c r="S185" s="32">
        <f>SUM(S180:S184)</f>
        <v>5931239</v>
      </c>
      <c r="T185" s="37">
        <f t="shared" si="46"/>
        <v>1.0269018040263456</v>
      </c>
      <c r="U185" s="37">
        <f t="shared" si="47"/>
        <v>-0.54957245376330577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568</v>
      </c>
      <c r="E188" s="31">
        <v>200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541</v>
      </c>
      <c r="R188" s="31">
        <v>541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10139000</v>
      </c>
      <c r="E190" s="31">
        <v>10152000</v>
      </c>
      <c r="F190" s="31">
        <v>4224590</v>
      </c>
      <c r="G190" s="36">
        <f t="shared" si="40"/>
        <v>0.41666732419370744</v>
      </c>
      <c r="H190" s="31">
        <v>3379667</v>
      </c>
      <c r="I190" s="36">
        <f t="shared" si="41"/>
        <v>0.3333333662096854</v>
      </c>
      <c r="J190" s="31">
        <v>2534744</v>
      </c>
      <c r="K190" s="36">
        <f t="shared" si="42"/>
        <v>0.24967927501970055</v>
      </c>
      <c r="L190" s="31">
        <v>0</v>
      </c>
      <c r="M190" s="36">
        <f t="shared" si="43"/>
        <v>0</v>
      </c>
      <c r="N190" s="31">
        <f t="shared" si="44"/>
        <v>10139001</v>
      </c>
      <c r="O190" s="36">
        <f t="shared" si="45"/>
        <v>0.99871956264775419</v>
      </c>
      <c r="P190" s="31">
        <v>2358500</v>
      </c>
      <c r="Q190" s="31">
        <v>9434000</v>
      </c>
      <c r="R190" s="31">
        <v>8928000</v>
      </c>
      <c r="S190" s="31">
        <v>9434000</v>
      </c>
      <c r="T190" s="36">
        <f t="shared" si="46"/>
        <v>1.0566756272401434</v>
      </c>
      <c r="U190" s="36">
        <f t="shared" si="47"/>
        <v>7.4727157091371677E-2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10139568</v>
      </c>
      <c r="E191" s="32">
        <f>SUM(E186:E190)</f>
        <v>10152200</v>
      </c>
      <c r="F191" s="32">
        <f>SUM(F186:F190)</f>
        <v>4224590</v>
      </c>
      <c r="G191" s="37">
        <f t="shared" si="40"/>
        <v>0.41664398325451341</v>
      </c>
      <c r="H191" s="32">
        <f>SUM(H186:H190)</f>
        <v>3379667</v>
      </c>
      <c r="I191" s="37">
        <f t="shared" si="41"/>
        <v>0.33331469348595522</v>
      </c>
      <c r="J191" s="32">
        <f>SUM(J186:J190)</f>
        <v>2534744</v>
      </c>
      <c r="K191" s="37">
        <f t="shared" si="42"/>
        <v>0.24967435629715726</v>
      </c>
      <c r="L191" s="32">
        <f>SUM(L186:L190)</f>
        <v>0</v>
      </c>
      <c r="M191" s="37">
        <f t="shared" si="43"/>
        <v>0</v>
      </c>
      <c r="N191" s="32">
        <f t="shared" si="44"/>
        <v>10139001</v>
      </c>
      <c r="O191" s="37">
        <f t="shared" si="45"/>
        <v>0.99869988770906803</v>
      </c>
      <c r="P191" s="32">
        <f>SUM(P186:P190)</f>
        <v>2358500</v>
      </c>
      <c r="Q191" s="32">
        <f>SUM(Q186:Q190)</f>
        <v>9434541</v>
      </c>
      <c r="R191" s="32">
        <f>SUM(R186:R190)</f>
        <v>8928541</v>
      </c>
      <c r="S191" s="32">
        <f>SUM(S186:S190)</f>
        <v>9434000</v>
      </c>
      <c r="T191" s="37">
        <f t="shared" si="46"/>
        <v>1.0566116009323361</v>
      </c>
      <c r="U191" s="37">
        <f t="shared" si="47"/>
        <v>7.4727157091371677E-2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18884271</v>
      </c>
      <c r="E200" s="31">
        <v>18884271</v>
      </c>
      <c r="F200" s="31">
        <v>7552125</v>
      </c>
      <c r="G200" s="36">
        <f t="shared" si="40"/>
        <v>0.39991615244242151</v>
      </c>
      <c r="H200" s="31">
        <v>6452252</v>
      </c>
      <c r="I200" s="36">
        <f t="shared" si="41"/>
        <v>0.34167334285766182</v>
      </c>
      <c r="J200" s="31">
        <v>4879894</v>
      </c>
      <c r="K200" s="36">
        <f t="shared" si="42"/>
        <v>0.25841050469991667</v>
      </c>
      <c r="L200" s="31">
        <v>0</v>
      </c>
      <c r="M200" s="36">
        <f t="shared" si="43"/>
        <v>0</v>
      </c>
      <c r="N200" s="31">
        <f t="shared" si="44"/>
        <v>18884271</v>
      </c>
      <c r="O200" s="36">
        <f t="shared" si="45"/>
        <v>1</v>
      </c>
      <c r="P200" s="31">
        <v>7562558</v>
      </c>
      <c r="Q200" s="31">
        <v>13884271</v>
      </c>
      <c r="R200" s="31">
        <v>13884271</v>
      </c>
      <c r="S200" s="31">
        <v>16559104</v>
      </c>
      <c r="T200" s="36">
        <f t="shared" si="46"/>
        <v>1.192652030488313</v>
      </c>
      <c r="U200" s="36">
        <f t="shared" si="47"/>
        <v>-0.35472970918041224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18884271</v>
      </c>
      <c r="E204" s="32">
        <f>SUM(E199:E203)</f>
        <v>18884271</v>
      </c>
      <c r="F204" s="32">
        <f>SUM(F199:F203)</f>
        <v>7552125</v>
      </c>
      <c r="G204" s="37">
        <f t="shared" si="40"/>
        <v>0.39991615244242151</v>
      </c>
      <c r="H204" s="32">
        <f>SUM(H199:H203)</f>
        <v>6452252</v>
      </c>
      <c r="I204" s="37">
        <f t="shared" si="41"/>
        <v>0.34167334285766182</v>
      </c>
      <c r="J204" s="32">
        <f>SUM(J199:J203)</f>
        <v>4879894</v>
      </c>
      <c r="K204" s="37">
        <f t="shared" si="42"/>
        <v>0.25841050469991667</v>
      </c>
      <c r="L204" s="32">
        <f>SUM(L199:L203)</f>
        <v>0</v>
      </c>
      <c r="M204" s="37">
        <f t="shared" si="43"/>
        <v>0</v>
      </c>
      <c r="N204" s="32">
        <f t="shared" si="44"/>
        <v>18884271</v>
      </c>
      <c r="O204" s="37">
        <f t="shared" si="45"/>
        <v>1</v>
      </c>
      <c r="P204" s="32">
        <f>SUM(P199:P203)</f>
        <v>7562558</v>
      </c>
      <c r="Q204" s="32">
        <f>SUM(Q199:Q203)</f>
        <v>13884271</v>
      </c>
      <c r="R204" s="32">
        <f>SUM(R199:R203)</f>
        <v>13884271</v>
      </c>
      <c r="S204" s="32">
        <f>SUM(S199:S203)</f>
        <v>16559104</v>
      </c>
      <c r="T204" s="37">
        <f t="shared" si="46"/>
        <v>1.192652030488313</v>
      </c>
      <c r="U204" s="37">
        <f t="shared" si="47"/>
        <v>-0.35472970918041224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31689870</v>
      </c>
      <c r="E205" s="32">
        <f>SUM(E173:E178,E180:E184,E186:E190,E192:E197,E199:E203)</f>
        <v>31702502</v>
      </c>
      <c r="F205" s="32">
        <f>SUM(F173:F178,F180:F184,F186:F190,F192:F197,F199:F203)</f>
        <v>12887561</v>
      </c>
      <c r="G205" s="37">
        <f t="shared" si="40"/>
        <v>0.4066776228491944</v>
      </c>
      <c r="H205" s="32">
        <f>SUM(H173:H178,H180:H184,H186:H190,H192:H197,H199:H203)</f>
        <v>10709944</v>
      </c>
      <c r="I205" s="37">
        <f t="shared" si="41"/>
        <v>0.33796112132993916</v>
      </c>
      <c r="J205" s="32">
        <f>SUM(J173:J178,J180:J184,J186:J190,J192:J197,J199:J203)</f>
        <v>8081146</v>
      </c>
      <c r="K205" s="37">
        <f t="shared" si="42"/>
        <v>0.25490562227549107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31678651</v>
      </c>
      <c r="O205" s="37">
        <f t="shared" si="45"/>
        <v>0.99924766190378289</v>
      </c>
      <c r="P205" s="32">
        <f>SUM(P173:P178,P180:P184,P186:P190,P192:P197,P199:P203)</f>
        <v>11400781</v>
      </c>
      <c r="Q205" s="32">
        <f>SUM(Q173:Q178,Q180:Q184,Q186:Q190,Q192:Q197,Q199:Q203)</f>
        <v>29094670</v>
      </c>
      <c r="R205" s="32">
        <f>SUM(R173:R178,R180:R184,R186:R190,R192:R197,R199:R203)</f>
        <v>28588670</v>
      </c>
      <c r="S205" s="32">
        <f>SUM(S173:S178,S180:S184,S186:S190,S192:S197,S199:S203)</f>
        <v>31924343</v>
      </c>
      <c r="T205" s="37">
        <f t="shared" si="46"/>
        <v>1.1166781455730539</v>
      </c>
      <c r="U205" s="37">
        <f t="shared" si="47"/>
        <v>-0.29117610451424336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398928</v>
      </c>
      <c r="G214" s="36">
        <f t="shared" si="48"/>
        <v>0</v>
      </c>
      <c r="H214" s="31">
        <v>-115238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283690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2540</v>
      </c>
      <c r="E215" s="31">
        <v>2540</v>
      </c>
      <c r="F215" s="31">
        <v>119</v>
      </c>
      <c r="G215" s="36">
        <f t="shared" si="48"/>
        <v>4.6850393700787404E-2</v>
      </c>
      <c r="H215" s="31">
        <v>267</v>
      </c>
      <c r="I215" s="36">
        <f t="shared" si="49"/>
        <v>0.10511811023622047</v>
      </c>
      <c r="J215" s="31">
        <v>292</v>
      </c>
      <c r="K215" s="36">
        <f t="shared" si="50"/>
        <v>0.11496062992125984</v>
      </c>
      <c r="L215" s="31">
        <v>0</v>
      </c>
      <c r="M215" s="36">
        <f t="shared" si="51"/>
        <v>0</v>
      </c>
      <c r="N215" s="31">
        <f t="shared" si="52"/>
        <v>678</v>
      </c>
      <c r="O215" s="36">
        <f t="shared" si="53"/>
        <v>0.26692913385826772</v>
      </c>
      <c r="P215" s="31">
        <v>0</v>
      </c>
      <c r="Q215" s="31">
        <v>2420</v>
      </c>
      <c r="R215" s="31">
        <v>2420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2540</v>
      </c>
      <c r="E216" s="32">
        <f>SUM(E208:E215)</f>
        <v>2540</v>
      </c>
      <c r="F216" s="32">
        <f>SUM(F208:F215)</f>
        <v>399047</v>
      </c>
      <c r="G216" s="37">
        <f t="shared" si="48"/>
        <v>157.10511811023622</v>
      </c>
      <c r="H216" s="32">
        <f>SUM(H208:H215)</f>
        <v>-114971</v>
      </c>
      <c r="I216" s="37">
        <f t="shared" si="49"/>
        <v>-45.264173228346458</v>
      </c>
      <c r="J216" s="32">
        <f>SUM(J208:J215)</f>
        <v>292</v>
      </c>
      <c r="K216" s="37">
        <f t="shared" si="50"/>
        <v>0.11496062992125984</v>
      </c>
      <c r="L216" s="32">
        <f>SUM(L208:L215)</f>
        <v>0</v>
      </c>
      <c r="M216" s="37">
        <f t="shared" si="51"/>
        <v>0</v>
      </c>
      <c r="N216" s="32">
        <f t="shared" si="52"/>
        <v>284368</v>
      </c>
      <c r="O216" s="37">
        <f t="shared" si="53"/>
        <v>111.95590551181103</v>
      </c>
      <c r="P216" s="32">
        <f>SUM(P208:P215)</f>
        <v>0</v>
      </c>
      <c r="Q216" s="32">
        <f>SUM(Q208:Q215)</f>
        <v>2420</v>
      </c>
      <c r="R216" s="32">
        <f>SUM(R208:R215)</f>
        <v>2420</v>
      </c>
      <c r="S216" s="32">
        <f>SUM(S208:S215)</f>
        <v>0</v>
      </c>
      <c r="T216" s="37">
        <f t="shared" si="54"/>
        <v>0</v>
      </c>
      <c r="U216" s="37">
        <f t="shared" si="55"/>
        <v>0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63</v>
      </c>
      <c r="Q223" s="31">
        <v>0</v>
      </c>
      <c r="R223" s="31">
        <v>0</v>
      </c>
      <c r="S223" s="31">
        <v>63</v>
      </c>
      <c r="T223" s="36">
        <f t="shared" si="54"/>
        <v>0</v>
      </c>
      <c r="U223" s="36">
        <f t="shared" si="55"/>
        <v>-1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0</v>
      </c>
      <c r="E224" s="32">
        <f>SUM(E217:E223)</f>
        <v>0</v>
      </c>
      <c r="F224" s="32">
        <f>SUM(F217:F223)</f>
        <v>0</v>
      </c>
      <c r="G224" s="37">
        <f t="shared" si="48"/>
        <v>0</v>
      </c>
      <c r="H224" s="32">
        <f>SUM(H217:H223)</f>
        <v>0</v>
      </c>
      <c r="I224" s="37">
        <f t="shared" si="49"/>
        <v>0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0</v>
      </c>
      <c r="O224" s="37">
        <f t="shared" si="53"/>
        <v>0</v>
      </c>
      <c r="P224" s="32">
        <f>SUM(P217:P223)</f>
        <v>63</v>
      </c>
      <c r="Q224" s="32">
        <f>SUM(Q217:Q223)</f>
        <v>0</v>
      </c>
      <c r="R224" s="32">
        <f>SUM(R217:R223)</f>
        <v>0</v>
      </c>
      <c r="S224" s="32">
        <f>SUM(S217:S223)</f>
        <v>63</v>
      </c>
      <c r="T224" s="37">
        <f t="shared" si="54"/>
        <v>0</v>
      </c>
      <c r="U224" s="37">
        <f t="shared" si="55"/>
        <v>-1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174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174</v>
      </c>
      <c r="R230" s="32">
        <f>SUM(R225:R229)</f>
        <v>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2540</v>
      </c>
      <c r="E231" s="32">
        <f>SUM(E208:E215,E217:E223,E225:E229)</f>
        <v>2540</v>
      </c>
      <c r="F231" s="32">
        <f>SUM(F208:F215,F217:F223,F225:F229)</f>
        <v>399047</v>
      </c>
      <c r="G231" s="37">
        <f t="shared" si="48"/>
        <v>157.10511811023622</v>
      </c>
      <c r="H231" s="32">
        <f>SUM(H208:H215,H217:H223,H225:H229)</f>
        <v>-114971</v>
      </c>
      <c r="I231" s="37">
        <f t="shared" si="49"/>
        <v>-45.264173228346458</v>
      </c>
      <c r="J231" s="32">
        <f>SUM(J208:J215,J217:J223,J225:J229)</f>
        <v>292</v>
      </c>
      <c r="K231" s="37">
        <f t="shared" si="50"/>
        <v>0.11496062992125984</v>
      </c>
      <c r="L231" s="32">
        <f>SUM(L208:L215,L217:L223,L225:L229)</f>
        <v>0</v>
      </c>
      <c r="M231" s="37">
        <f t="shared" si="51"/>
        <v>0</v>
      </c>
      <c r="N231" s="32">
        <f t="shared" si="52"/>
        <v>284368</v>
      </c>
      <c r="O231" s="37">
        <f t="shared" si="53"/>
        <v>111.95590551181103</v>
      </c>
      <c r="P231" s="32">
        <f>SUM(P208:P215,P217:P223,P225:P229)</f>
        <v>63</v>
      </c>
      <c r="Q231" s="32">
        <f>SUM(Q208:Q215,Q217:Q223,Q225:Q229)</f>
        <v>2594</v>
      </c>
      <c r="R231" s="32">
        <f>SUM(R208:R215,R217:R223,R225:R229)</f>
        <v>2420</v>
      </c>
      <c r="S231" s="32">
        <f>SUM(S208:S215,S217:S223,S225:S229)</f>
        <v>63</v>
      </c>
      <c r="T231" s="37">
        <f t="shared" si="54"/>
        <v>2.6033057851239671E-2</v>
      </c>
      <c r="U231" s="37">
        <f t="shared" si="55"/>
        <v>3.6349206349206353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7886420</v>
      </c>
      <c r="E245" s="31">
        <v>7886420</v>
      </c>
      <c r="F245" s="31">
        <v>0</v>
      </c>
      <c r="G245" s="36">
        <f t="shared" si="56"/>
        <v>0</v>
      </c>
      <c r="H245" s="31">
        <v>2578796</v>
      </c>
      <c r="I245" s="36">
        <f t="shared" si="57"/>
        <v>0.32699196847238671</v>
      </c>
      <c r="J245" s="31">
        <v>1934129</v>
      </c>
      <c r="K245" s="36">
        <f t="shared" si="58"/>
        <v>0.24524803396217804</v>
      </c>
      <c r="L245" s="31">
        <v>0</v>
      </c>
      <c r="M245" s="36">
        <f t="shared" si="59"/>
        <v>0</v>
      </c>
      <c r="N245" s="31">
        <f t="shared" si="60"/>
        <v>4512925</v>
      </c>
      <c r="O245" s="36">
        <f t="shared" si="61"/>
        <v>0.57224000243456474</v>
      </c>
      <c r="P245" s="31">
        <v>2199208</v>
      </c>
      <c r="Q245" s="31">
        <v>8796684</v>
      </c>
      <c r="R245" s="31">
        <v>8796684</v>
      </c>
      <c r="S245" s="31">
        <v>5131410</v>
      </c>
      <c r="T245" s="36">
        <f t="shared" si="62"/>
        <v>0.58333458380453362</v>
      </c>
      <c r="U245" s="36">
        <f t="shared" si="63"/>
        <v>-0.12053384673027745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8826405</v>
      </c>
      <c r="E246" s="31">
        <v>8826405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16712825</v>
      </c>
      <c r="E247" s="32">
        <f>SUM(E241:E246)</f>
        <v>16712825</v>
      </c>
      <c r="F247" s="32">
        <f>SUM(F241:F246)</f>
        <v>0</v>
      </c>
      <c r="G247" s="37">
        <f t="shared" si="56"/>
        <v>0</v>
      </c>
      <c r="H247" s="32">
        <f>SUM(H241:H246)</f>
        <v>2578796</v>
      </c>
      <c r="I247" s="37">
        <f t="shared" si="57"/>
        <v>0.15430042497303717</v>
      </c>
      <c r="J247" s="32">
        <f>SUM(J241:J246)</f>
        <v>1934129</v>
      </c>
      <c r="K247" s="37">
        <f t="shared" si="58"/>
        <v>0.11572723342702386</v>
      </c>
      <c r="L247" s="32">
        <f>SUM(L241:L246)</f>
        <v>0</v>
      </c>
      <c r="M247" s="37">
        <f t="shared" si="59"/>
        <v>0</v>
      </c>
      <c r="N247" s="32">
        <f t="shared" si="60"/>
        <v>4512925</v>
      </c>
      <c r="O247" s="37">
        <f t="shared" si="61"/>
        <v>0.27002765840006104</v>
      </c>
      <c r="P247" s="32">
        <f>SUM(P241:P246)</f>
        <v>2199208</v>
      </c>
      <c r="Q247" s="32">
        <f>SUM(Q241:Q246)</f>
        <v>8796684</v>
      </c>
      <c r="R247" s="32">
        <f>SUM(R241:R246)</f>
        <v>8796684</v>
      </c>
      <c r="S247" s="32">
        <f>SUM(S241:S246)</f>
        <v>5131410</v>
      </c>
      <c r="T247" s="37">
        <f t="shared" si="62"/>
        <v>0.58333458380453362</v>
      </c>
      <c r="U247" s="37">
        <f t="shared" si="63"/>
        <v>-0.12053384673027745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22876725</v>
      </c>
      <c r="E253" s="31">
        <v>22876725</v>
      </c>
      <c r="F253" s="31">
        <v>9531950</v>
      </c>
      <c r="G253" s="36">
        <f t="shared" si="56"/>
        <v>0.41666584705634219</v>
      </c>
      <c r="H253" s="31">
        <v>7625560</v>
      </c>
      <c r="I253" s="36">
        <f t="shared" si="57"/>
        <v>0.33333267764507374</v>
      </c>
      <c r="J253" s="31">
        <v>5719215</v>
      </c>
      <c r="K253" s="36">
        <f t="shared" si="58"/>
        <v>0.25000147529858402</v>
      </c>
      <c r="L253" s="31">
        <v>0</v>
      </c>
      <c r="M253" s="36">
        <f t="shared" si="59"/>
        <v>0</v>
      </c>
      <c r="N253" s="31">
        <f t="shared" si="60"/>
        <v>22876725</v>
      </c>
      <c r="O253" s="36">
        <f t="shared" si="61"/>
        <v>1</v>
      </c>
      <c r="P253" s="31">
        <v>8165894</v>
      </c>
      <c r="Q253" s="31">
        <v>21608083</v>
      </c>
      <c r="R253" s="31">
        <v>21608083</v>
      </c>
      <c r="S253" s="31">
        <v>21608084</v>
      </c>
      <c r="T253" s="36">
        <f t="shared" si="62"/>
        <v>1.0000000462789782</v>
      </c>
      <c r="U253" s="36">
        <f t="shared" si="63"/>
        <v>-0.29962169481994261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22876725</v>
      </c>
      <c r="E254" s="32">
        <f>SUM(E248:E253)</f>
        <v>22876725</v>
      </c>
      <c r="F254" s="32">
        <f>SUM(F248:F253)</f>
        <v>9531950</v>
      </c>
      <c r="G254" s="37">
        <f t="shared" si="56"/>
        <v>0.41666584705634219</v>
      </c>
      <c r="H254" s="32">
        <f>SUM(H248:H253)</f>
        <v>7625560</v>
      </c>
      <c r="I254" s="37">
        <f t="shared" si="57"/>
        <v>0.33333267764507374</v>
      </c>
      <c r="J254" s="32">
        <f>SUM(J248:J253)</f>
        <v>5719215</v>
      </c>
      <c r="K254" s="37">
        <f t="shared" si="58"/>
        <v>0.25000147529858402</v>
      </c>
      <c r="L254" s="32">
        <f>SUM(L248:L253)</f>
        <v>0</v>
      </c>
      <c r="M254" s="37">
        <f t="shared" si="59"/>
        <v>0</v>
      </c>
      <c r="N254" s="32">
        <f t="shared" si="60"/>
        <v>22876725</v>
      </c>
      <c r="O254" s="37">
        <f t="shared" si="61"/>
        <v>1</v>
      </c>
      <c r="P254" s="32">
        <f>SUM(P248:P253)</f>
        <v>8165894</v>
      </c>
      <c r="Q254" s="32">
        <f>SUM(Q248:Q253)</f>
        <v>21608083</v>
      </c>
      <c r="R254" s="32">
        <f>SUM(R248:R253)</f>
        <v>21608083</v>
      </c>
      <c r="S254" s="32">
        <f>SUM(S248:S253)</f>
        <v>21608084</v>
      </c>
      <c r="T254" s="37">
        <f t="shared" si="62"/>
        <v>1.0000000462789782</v>
      </c>
      <c r="U254" s="37">
        <f t="shared" si="63"/>
        <v>-0.29962169481994261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39589550</v>
      </c>
      <c r="E260" s="32">
        <f>SUM(E234:E239,E241:E246,E248:E253,E255:E258)</f>
        <v>39589550</v>
      </c>
      <c r="F260" s="32">
        <f>SUM(F234:F239,F241:F246,F248:F253,F255:F258)</f>
        <v>9531950</v>
      </c>
      <c r="G260" s="37">
        <f t="shared" si="56"/>
        <v>0.2407693444355897</v>
      </c>
      <c r="H260" s="32">
        <f>SUM(H234:H239,H241:H246,H248:H253,H255:H258)</f>
        <v>10204356</v>
      </c>
      <c r="I260" s="37">
        <f t="shared" si="57"/>
        <v>0.25775377593329551</v>
      </c>
      <c r="J260" s="32">
        <f>SUM(J234:J239,J241:J246,J248:J253,J255:J258)</f>
        <v>7653344</v>
      </c>
      <c r="K260" s="37">
        <f t="shared" si="58"/>
        <v>0.19331727690766881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27389650</v>
      </c>
      <c r="O260" s="37">
        <f t="shared" si="61"/>
        <v>0.691840397276554</v>
      </c>
      <c r="P260" s="32">
        <f>SUM(P234:P239,P241:P246,P248:P253,P255:P258)</f>
        <v>10365102</v>
      </c>
      <c r="Q260" s="32">
        <f>SUM(Q234:Q239,Q241:Q246,Q248:Q253,Q255:Q258)</f>
        <v>30404767</v>
      </c>
      <c r="R260" s="32">
        <f>SUM(R234:R239,R241:R246,R248:R253,R255:R258)</f>
        <v>30404767</v>
      </c>
      <c r="S260" s="32">
        <f>SUM(S234:S239,S241:S246,S248:S253,S255:S258)</f>
        <v>26739494</v>
      </c>
      <c r="T260" s="37">
        <f t="shared" si="62"/>
        <v>0.87945071244913664</v>
      </c>
      <c r="U260" s="37">
        <f t="shared" si="63"/>
        <v>-0.26162386052737352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1678400</v>
      </c>
      <c r="E264" s="31">
        <v>1678400</v>
      </c>
      <c r="F264" s="31">
        <v>699330</v>
      </c>
      <c r="G264" s="36">
        <f t="shared" si="64"/>
        <v>0.41666468064823642</v>
      </c>
      <c r="H264" s="31">
        <v>558916</v>
      </c>
      <c r="I264" s="36">
        <f t="shared" si="65"/>
        <v>0.33300524308865587</v>
      </c>
      <c r="J264" s="31">
        <v>419605</v>
      </c>
      <c r="K264" s="36">
        <f t="shared" si="66"/>
        <v>0.2500029790276454</v>
      </c>
      <c r="L264" s="31">
        <v>0</v>
      </c>
      <c r="M264" s="36">
        <f t="shared" si="67"/>
        <v>0</v>
      </c>
      <c r="N264" s="31">
        <f t="shared" si="68"/>
        <v>1677851</v>
      </c>
      <c r="O264" s="36">
        <f t="shared" si="69"/>
        <v>0.99967290276453769</v>
      </c>
      <c r="P264" s="31">
        <v>929972</v>
      </c>
      <c r="Q264" s="31">
        <v>1600000</v>
      </c>
      <c r="R264" s="31">
        <v>1600000</v>
      </c>
      <c r="S264" s="31">
        <v>1596639</v>
      </c>
      <c r="T264" s="36">
        <f t="shared" si="70"/>
        <v>0.99789937500000003</v>
      </c>
      <c r="U264" s="36">
        <f t="shared" si="71"/>
        <v>-0.54879824338797301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4882302</v>
      </c>
      <c r="E266" s="31">
        <v>6005654</v>
      </c>
      <c r="F266" s="31">
        <v>2147966</v>
      </c>
      <c r="G266" s="36">
        <f t="shared" si="64"/>
        <v>0.43994943368927197</v>
      </c>
      <c r="H266" s="31">
        <v>1818004</v>
      </c>
      <c r="I266" s="36">
        <f t="shared" si="65"/>
        <v>0.37236615022995301</v>
      </c>
      <c r="J266" s="31">
        <v>1400417</v>
      </c>
      <c r="K266" s="36">
        <f t="shared" si="66"/>
        <v>0.23318309712813959</v>
      </c>
      <c r="L266" s="31">
        <v>0</v>
      </c>
      <c r="M266" s="36">
        <f t="shared" si="67"/>
        <v>0</v>
      </c>
      <c r="N266" s="31">
        <f t="shared" si="68"/>
        <v>5366387</v>
      </c>
      <c r="O266" s="36">
        <f t="shared" si="69"/>
        <v>0.89355580591222872</v>
      </c>
      <c r="P266" s="31">
        <v>810390</v>
      </c>
      <c r="Q266" s="31">
        <v>5235200</v>
      </c>
      <c r="R266" s="31">
        <v>5294235</v>
      </c>
      <c r="S266" s="31">
        <v>4711827</v>
      </c>
      <c r="T266" s="36">
        <f t="shared" si="70"/>
        <v>0.88999203850981301</v>
      </c>
      <c r="U266" s="36">
        <f t="shared" si="71"/>
        <v>0.72807783906514145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6560702</v>
      </c>
      <c r="E267" s="32">
        <f>SUM(E263:E266)</f>
        <v>7684054</v>
      </c>
      <c r="F267" s="32">
        <f>SUM(F263:F266)</f>
        <v>2847296</v>
      </c>
      <c r="G267" s="37">
        <f t="shared" si="64"/>
        <v>0.43399258189138906</v>
      </c>
      <c r="H267" s="32">
        <f>SUM(H263:H266)</f>
        <v>2376920</v>
      </c>
      <c r="I267" s="37">
        <f t="shared" si="65"/>
        <v>0.36229659569966749</v>
      </c>
      <c r="J267" s="32">
        <f>SUM(J263:J266)</f>
        <v>1820022</v>
      </c>
      <c r="K267" s="37">
        <f t="shared" si="66"/>
        <v>0.2368570028268932</v>
      </c>
      <c r="L267" s="32">
        <f>SUM(L263:L266)</f>
        <v>0</v>
      </c>
      <c r="M267" s="37">
        <f t="shared" si="67"/>
        <v>0</v>
      </c>
      <c r="N267" s="32">
        <f t="shared" si="68"/>
        <v>7044238</v>
      </c>
      <c r="O267" s="37">
        <f t="shared" si="69"/>
        <v>0.91673457786736012</v>
      </c>
      <c r="P267" s="32">
        <f>SUM(P263:P266)</f>
        <v>1740362</v>
      </c>
      <c r="Q267" s="32">
        <f>SUM(Q263:Q266)</f>
        <v>6835200</v>
      </c>
      <c r="R267" s="32">
        <f>SUM(R263:R266)</f>
        <v>6894235</v>
      </c>
      <c r="S267" s="32">
        <f>SUM(S263:S266)</f>
        <v>6308466</v>
      </c>
      <c r="T267" s="37">
        <f t="shared" si="70"/>
        <v>0.91503495311662575</v>
      </c>
      <c r="U267" s="37">
        <f t="shared" si="71"/>
        <v>4.5772086496947084E-2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64"/>
        <v>0</v>
      </c>
      <c r="H275" s="32">
        <f>SUM(H268:H274)</f>
        <v>0</v>
      </c>
      <c r="I275" s="37">
        <f t="shared" si="65"/>
        <v>0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0</v>
      </c>
      <c r="O275" s="37">
        <f t="shared" si="69"/>
        <v>0</v>
      </c>
      <c r="P275" s="32">
        <f>SUM(P268:P274)</f>
        <v>0</v>
      </c>
      <c r="Q275" s="32">
        <f>SUM(Q268:Q274)</f>
        <v>0</v>
      </c>
      <c r="R275" s="32">
        <f>SUM(R268:R274)</f>
        <v>0</v>
      </c>
      <c r="S275" s="32">
        <f>SUM(S268:S274)</f>
        <v>0</v>
      </c>
      <c r="T275" s="37">
        <f t="shared" si="70"/>
        <v>0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0</v>
      </c>
      <c r="R285" s="32">
        <f>SUM(R276:R284)</f>
        <v>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0</v>
      </c>
      <c r="G298" s="37">
        <f t="shared" si="64"/>
        <v>0</v>
      </c>
      <c r="H298" s="32">
        <f>SUM(H293:H297)</f>
        <v>0</v>
      </c>
      <c r="I298" s="37">
        <f t="shared" si="65"/>
        <v>0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0</v>
      </c>
      <c r="O298" s="37">
        <f t="shared" si="69"/>
        <v>0</v>
      </c>
      <c r="P298" s="32">
        <f>SUM(P293:P297)</f>
        <v>0</v>
      </c>
      <c r="Q298" s="32">
        <f>SUM(Q293:Q297)</f>
        <v>0</v>
      </c>
      <c r="R298" s="32">
        <f>SUM(R293:R297)</f>
        <v>0</v>
      </c>
      <c r="S298" s="32">
        <f>SUM(S293:S297)</f>
        <v>0</v>
      </c>
      <c r="T298" s="37">
        <f t="shared" si="70"/>
        <v>0</v>
      </c>
      <c r="U298" s="37">
        <f t="shared" si="71"/>
        <v>0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6560702</v>
      </c>
      <c r="E299" s="32">
        <f>SUM(E263:E266,E268:E274,E276:E284,E286:E291,E293:E297)</f>
        <v>7684054</v>
      </c>
      <c r="F299" s="32">
        <f>SUM(F263:F266,F268:F274,F276:F284,F286:F291,F293:F297)</f>
        <v>2847296</v>
      </c>
      <c r="G299" s="37">
        <f t="shared" si="64"/>
        <v>0.43399258189138906</v>
      </c>
      <c r="H299" s="32">
        <f>SUM(H263:H266,H268:H274,H276:H284,H286:H291,H293:H297)</f>
        <v>2376920</v>
      </c>
      <c r="I299" s="37">
        <f t="shared" si="65"/>
        <v>0.36229659569966749</v>
      </c>
      <c r="J299" s="32">
        <f>SUM(J263:J266,J268:J274,J276:J284,J286:J291,J293:J297)</f>
        <v>1820022</v>
      </c>
      <c r="K299" s="37">
        <f t="shared" si="66"/>
        <v>0.2368570028268932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7044238</v>
      </c>
      <c r="O299" s="37">
        <f t="shared" si="69"/>
        <v>0.91673457786736012</v>
      </c>
      <c r="P299" s="32">
        <f>SUM(P263:P266,P268:P274,P276:P284,P286:P291,P293:P297)</f>
        <v>1740362</v>
      </c>
      <c r="Q299" s="32">
        <f>SUM(Q263:Q266,Q268:Q274,Q276:Q284,Q286:Q291,Q293:Q297)</f>
        <v>6835200</v>
      </c>
      <c r="R299" s="32">
        <f>SUM(R263:R266,R268:R274,R276:R284,R286:R291,R293:R297)</f>
        <v>6894235</v>
      </c>
      <c r="S299" s="32">
        <f>SUM(S263:S266,S268:S274,S276:S284,S286:S291,S293:S297)</f>
        <v>6308466</v>
      </c>
      <c r="T299" s="37">
        <f t="shared" si="70"/>
        <v>0.91503495311662575</v>
      </c>
      <c r="U299" s="37">
        <f t="shared" si="71"/>
        <v>4.5772086496947084E-2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3580</v>
      </c>
      <c r="E302" s="31">
        <v>3580</v>
      </c>
      <c r="F302" s="31">
        <v>7062</v>
      </c>
      <c r="G302" s="36">
        <f t="shared" ref="G302:G339" si="72">IF(($D302     =0),0,($F302     /$D302     ))</f>
        <v>1.9726256983240222</v>
      </c>
      <c r="H302" s="31">
        <v>-13782</v>
      </c>
      <c r="I302" s="36">
        <f t="shared" ref="I302:I339" si="73">IF(($D302     =0),0,($H302     /$D302     ))</f>
        <v>-3.8497206703910614</v>
      </c>
      <c r="J302" s="31">
        <v>1981</v>
      </c>
      <c r="K302" s="36">
        <f t="shared" ref="K302:K339" si="74">IF(($E302     =0),0,($J302     /$E302     ))</f>
        <v>0.55335195530726256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-4739</v>
      </c>
      <c r="O302" s="36">
        <f t="shared" ref="O302:O339" si="77">IF(($E302     =0),0,($N302     /$E302     ))</f>
        <v>-1.3237430167597766</v>
      </c>
      <c r="P302" s="31">
        <v>-7674</v>
      </c>
      <c r="Q302" s="31">
        <v>3381</v>
      </c>
      <c r="R302" s="31">
        <v>3381</v>
      </c>
      <c r="S302" s="31">
        <v>349</v>
      </c>
      <c r="T302" s="36">
        <f t="shared" ref="T302:T339" si="78">IF(($R302     =0),0,($S302     /$R302     ))</f>
        <v>0.10322389825495415</v>
      </c>
      <c r="U302" s="36">
        <f t="shared" ref="U302:U339" si="79">IF(($P302     =0),0,(($J302     /$P302     )-1))</f>
        <v>-1.2581443836330466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3580</v>
      </c>
      <c r="E303" s="32">
        <f>E302</f>
        <v>3580</v>
      </c>
      <c r="F303" s="32">
        <f>F302</f>
        <v>7062</v>
      </c>
      <c r="G303" s="37">
        <f t="shared" si="72"/>
        <v>1.9726256983240222</v>
      </c>
      <c r="H303" s="32">
        <f>H302</f>
        <v>-13782</v>
      </c>
      <c r="I303" s="37">
        <f t="shared" si="73"/>
        <v>-3.8497206703910614</v>
      </c>
      <c r="J303" s="32">
        <f>J302</f>
        <v>1981</v>
      </c>
      <c r="K303" s="37">
        <f t="shared" si="74"/>
        <v>0.55335195530726256</v>
      </c>
      <c r="L303" s="32">
        <f>L302</f>
        <v>0</v>
      </c>
      <c r="M303" s="37">
        <f t="shared" si="75"/>
        <v>0</v>
      </c>
      <c r="N303" s="32">
        <f t="shared" si="76"/>
        <v>-4739</v>
      </c>
      <c r="O303" s="37">
        <f t="shared" si="77"/>
        <v>-1.3237430167597766</v>
      </c>
      <c r="P303" s="32">
        <f>P302</f>
        <v>-7674</v>
      </c>
      <c r="Q303" s="32">
        <f>Q302</f>
        <v>3381</v>
      </c>
      <c r="R303" s="32">
        <f>R302</f>
        <v>3381</v>
      </c>
      <c r="S303" s="32">
        <f>S302</f>
        <v>349</v>
      </c>
      <c r="T303" s="37">
        <f t="shared" si="78"/>
        <v>0.10322389825495415</v>
      </c>
      <c r="U303" s="37">
        <f t="shared" si="79"/>
        <v>-1.2581443836330466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345000</v>
      </c>
      <c r="E307" s="31">
        <v>210000</v>
      </c>
      <c r="F307" s="31">
        <v>6553</v>
      </c>
      <c r="G307" s="36">
        <f t="shared" si="72"/>
        <v>1.8994202898550725E-2</v>
      </c>
      <c r="H307" s="31">
        <v>2130</v>
      </c>
      <c r="I307" s="36">
        <f t="shared" si="73"/>
        <v>6.1739130434782605E-3</v>
      </c>
      <c r="J307" s="31">
        <v>71490</v>
      </c>
      <c r="K307" s="36">
        <f t="shared" si="74"/>
        <v>0.34042857142857141</v>
      </c>
      <c r="L307" s="31">
        <v>0</v>
      </c>
      <c r="M307" s="36">
        <f t="shared" si="75"/>
        <v>0</v>
      </c>
      <c r="N307" s="31">
        <f t="shared" si="76"/>
        <v>80173</v>
      </c>
      <c r="O307" s="36">
        <f t="shared" si="77"/>
        <v>0.38177619047619049</v>
      </c>
      <c r="P307" s="31">
        <v>0</v>
      </c>
      <c r="Q307" s="31">
        <v>350005</v>
      </c>
      <c r="R307" s="31">
        <v>350000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418031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345000</v>
      </c>
      <c r="E310" s="32">
        <f>SUM(E304:E309)</f>
        <v>210000</v>
      </c>
      <c r="F310" s="32">
        <f>SUM(F304:F309)</f>
        <v>6553</v>
      </c>
      <c r="G310" s="37">
        <f t="shared" si="72"/>
        <v>1.8994202898550725E-2</v>
      </c>
      <c r="H310" s="32">
        <f>SUM(H304:H309)</f>
        <v>2130</v>
      </c>
      <c r="I310" s="37">
        <f t="shared" si="73"/>
        <v>6.1739130434782605E-3</v>
      </c>
      <c r="J310" s="32">
        <f>SUM(J304:J309)</f>
        <v>71490</v>
      </c>
      <c r="K310" s="37">
        <f t="shared" si="74"/>
        <v>0.34042857142857141</v>
      </c>
      <c r="L310" s="32">
        <f>SUM(L304:L309)</f>
        <v>0</v>
      </c>
      <c r="M310" s="37">
        <f t="shared" si="75"/>
        <v>0</v>
      </c>
      <c r="N310" s="32">
        <f t="shared" si="76"/>
        <v>80173</v>
      </c>
      <c r="O310" s="37">
        <f t="shared" si="77"/>
        <v>0.38177619047619049</v>
      </c>
      <c r="P310" s="32">
        <f>SUM(P304:P309)</f>
        <v>0</v>
      </c>
      <c r="Q310" s="32">
        <f>SUM(Q304:Q309)</f>
        <v>350005</v>
      </c>
      <c r="R310" s="32">
        <f>SUM(R304:R309)</f>
        <v>768031</v>
      </c>
      <c r="S310" s="32">
        <f>SUM(S304:S309)</f>
        <v>0</v>
      </c>
      <c r="T310" s="37">
        <f t="shared" si="78"/>
        <v>0</v>
      </c>
      <c r="U310" s="37">
        <f t="shared" si="79"/>
        <v>0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0</v>
      </c>
      <c r="E317" s="32">
        <f>SUM(E311:E316)</f>
        <v>0</v>
      </c>
      <c r="F317" s="32">
        <f>SUM(F311:F316)</f>
        <v>0</v>
      </c>
      <c r="G317" s="37">
        <f t="shared" si="72"/>
        <v>0</v>
      </c>
      <c r="H317" s="32">
        <f>SUM(H311:H316)</f>
        <v>0</v>
      </c>
      <c r="I317" s="37">
        <f t="shared" si="73"/>
        <v>0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0</v>
      </c>
      <c r="O317" s="37">
        <f t="shared" si="77"/>
        <v>0</v>
      </c>
      <c r="P317" s="32">
        <f>SUM(P311:P316)</f>
        <v>0</v>
      </c>
      <c r="Q317" s="32">
        <f>SUM(Q311:Q316)</f>
        <v>0</v>
      </c>
      <c r="R317" s="32">
        <f>SUM(R311:R316)</f>
        <v>0</v>
      </c>
      <c r="S317" s="32">
        <f>SUM(S311:S316)</f>
        <v>0</v>
      </c>
      <c r="T317" s="37">
        <f t="shared" si="78"/>
        <v>0</v>
      </c>
      <c r="U317" s="37">
        <f t="shared" si="79"/>
        <v>0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0</v>
      </c>
      <c r="E323" s="32">
        <f>SUM(E318:E322)</f>
        <v>0</v>
      </c>
      <c r="F323" s="32">
        <f>SUM(F318:F322)</f>
        <v>0</v>
      </c>
      <c r="G323" s="37">
        <f t="shared" si="72"/>
        <v>0</v>
      </c>
      <c r="H323" s="32">
        <f>SUM(H318:H322)</f>
        <v>0</v>
      </c>
      <c r="I323" s="37">
        <f t="shared" si="73"/>
        <v>0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0</v>
      </c>
      <c r="O323" s="37">
        <f t="shared" si="77"/>
        <v>0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78"/>
        <v>0</v>
      </c>
      <c r="U323" s="37">
        <f t="shared" si="79"/>
        <v>0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0</v>
      </c>
      <c r="E327" s="31">
        <v>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0</v>
      </c>
      <c r="R327" s="31">
        <v>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0</v>
      </c>
      <c r="E332" s="32">
        <f>SUM(E324:E331)</f>
        <v>0</v>
      </c>
      <c r="F332" s="32">
        <f>SUM(F324:F331)</f>
        <v>0</v>
      </c>
      <c r="G332" s="37">
        <f t="shared" si="72"/>
        <v>0</v>
      </c>
      <c r="H332" s="32">
        <f>SUM(H324:H331)</f>
        <v>0</v>
      </c>
      <c r="I332" s="37">
        <f t="shared" si="73"/>
        <v>0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0</v>
      </c>
      <c r="O332" s="37">
        <f t="shared" si="77"/>
        <v>0</v>
      </c>
      <c r="P332" s="32">
        <f>SUM(P324:P331)</f>
        <v>0</v>
      </c>
      <c r="Q332" s="32">
        <f>SUM(Q324:Q331)</f>
        <v>0</v>
      </c>
      <c r="R332" s="32">
        <f>SUM(R324:R331)</f>
        <v>0</v>
      </c>
      <c r="S332" s="32">
        <f>SUM(S324:S331)</f>
        <v>0</v>
      </c>
      <c r="T332" s="37">
        <f t="shared" si="78"/>
        <v>0</v>
      </c>
      <c r="U332" s="37">
        <f t="shared" si="79"/>
        <v>0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250000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250000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348580</v>
      </c>
      <c r="E338" s="32">
        <f>SUM(E302,E304:E309,E311:E316,E318:E322,E324:E331,E333:E336)</f>
        <v>463580</v>
      </c>
      <c r="F338" s="32">
        <f>SUM(F302,F304:F309,F311:F316,F318:F322,F324:F331,F333:F336)</f>
        <v>13615</v>
      </c>
      <c r="G338" s="37">
        <f t="shared" si="72"/>
        <v>3.9058465775431754E-2</v>
      </c>
      <c r="H338" s="32">
        <f>SUM(H302,H304:H309,H311:H316,H318:H322,H324:H331,H333:H336)</f>
        <v>-11652</v>
      </c>
      <c r="I338" s="37">
        <f t="shared" si="73"/>
        <v>-3.3427046875896496E-2</v>
      </c>
      <c r="J338" s="32">
        <f>SUM(J302,J304:J309,J311:J316,J318:J322,J324:J331,J333:J336)</f>
        <v>73471</v>
      </c>
      <c r="K338" s="37">
        <f t="shared" si="74"/>
        <v>0.15848612968635403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75434</v>
      </c>
      <c r="O338" s="37">
        <f t="shared" si="77"/>
        <v>0.16272056602959575</v>
      </c>
      <c r="P338" s="32">
        <f>SUM(P302,P304:P309,P311:P316,P318:P322,P324:P331,P333:P336)</f>
        <v>-7674</v>
      </c>
      <c r="Q338" s="32">
        <f>SUM(Q302,Q304:Q309,Q311:Q316,Q318:Q322,Q324:Q331,Q333:Q336)</f>
        <v>353386</v>
      </c>
      <c r="R338" s="32">
        <f>SUM(R302,R304:R309,R311:R316,R318:R322,R324:R331,R333:R336)</f>
        <v>771412</v>
      </c>
      <c r="S338" s="32">
        <f>SUM(S302,S304:S309,S311:S316,S318:S322,S324:S331,S333:S336)</f>
        <v>349</v>
      </c>
      <c r="T338" s="37">
        <f t="shared" si="78"/>
        <v>4.5241712599752143E-4</v>
      </c>
      <c r="U338" s="37">
        <f t="shared" si="79"/>
        <v>-10.574016158457129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113217944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114642971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34264351</v>
      </c>
      <c r="G339" s="39">
        <f t="shared" si="72"/>
        <v>0.30264063972050226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29742404</v>
      </c>
      <c r="I339" s="39">
        <f t="shared" si="73"/>
        <v>0.26270044260828479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22832495</v>
      </c>
      <c r="K339" s="39">
        <f t="shared" si="74"/>
        <v>0.1991617523589824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86839250</v>
      </c>
      <c r="O339" s="39">
        <f t="shared" si="77"/>
        <v>0.75747557170338864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23791441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104708450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106174575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83197396</v>
      </c>
      <c r="T339" s="39">
        <f t="shared" si="78"/>
        <v>0.78359057241340502</v>
      </c>
      <c r="U339" s="39">
        <f t="shared" si="79"/>
        <v>-4.030634378136233E-2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37889731</v>
      </c>
      <c r="E8" s="31">
        <v>37889731</v>
      </c>
      <c r="F8" s="31">
        <v>2363781</v>
      </c>
      <c r="G8" s="36">
        <f>IF(($D8       =0),0,($F8       /$D8       ))</f>
        <v>6.2385795243571407E-2</v>
      </c>
      <c r="H8" s="31">
        <v>19866966</v>
      </c>
      <c r="I8" s="36">
        <f>IF(($D8       =0),0,($H8       /$D8       ))</f>
        <v>0.52433642244649348</v>
      </c>
      <c r="J8" s="31">
        <v>2266037</v>
      </c>
      <c r="K8" s="36">
        <f>IF(($E8       =0),0,($J8       /$E8       ))</f>
        <v>5.9806098913713586E-2</v>
      </c>
      <c r="L8" s="31">
        <v>0</v>
      </c>
      <c r="M8" s="36">
        <f>IF(($E8       =0),0,($L8       /$E8       ))</f>
        <v>0</v>
      </c>
      <c r="N8" s="31">
        <f>$F8       +$H8       +$J8</f>
        <v>24496784</v>
      </c>
      <c r="O8" s="36">
        <f>IF(($E8       =0),0,($N8       /$E8       ))</f>
        <v>0.64652831660377852</v>
      </c>
      <c r="P8" s="31">
        <v>18103284</v>
      </c>
      <c r="Q8" s="31">
        <v>34942194</v>
      </c>
      <c r="R8" s="31">
        <v>34942194</v>
      </c>
      <c r="S8" s="31">
        <v>22910857</v>
      </c>
      <c r="T8" s="36">
        <f>IF(($R8       =0),0,($S8       /$R8       ))</f>
        <v>0.65567883344703537</v>
      </c>
      <c r="U8" s="36">
        <f>IF(($P8       =0),0,(($J8       /$P8       )-1))</f>
        <v>-0.87482729652807745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41897870</v>
      </c>
      <c r="E9" s="31">
        <v>45519170</v>
      </c>
      <c r="F9" s="31">
        <v>10783279</v>
      </c>
      <c r="G9" s="36">
        <f>IF(($D9       =0),0,($F9       /$D9       ))</f>
        <v>0.25737057754964632</v>
      </c>
      <c r="H9" s="31">
        <v>5622973</v>
      </c>
      <c r="I9" s="36">
        <f>IF(($D9       =0),0,($H9       /$D9       ))</f>
        <v>0.1342066553741276</v>
      </c>
      <c r="J9" s="31">
        <v>25469460</v>
      </c>
      <c r="K9" s="36">
        <f>IF(($E9       =0),0,($J9       /$E9       ))</f>
        <v>0.55953261010690658</v>
      </c>
      <c r="L9" s="31">
        <v>0</v>
      </c>
      <c r="M9" s="36">
        <f>IF(($E9       =0),0,($L9       /$E9       ))</f>
        <v>0</v>
      </c>
      <c r="N9" s="31">
        <f>$F9       +$H9       +$J9</f>
        <v>41875712</v>
      </c>
      <c r="O9" s="36">
        <f>IF(($E9       =0),0,($N9       /$E9       ))</f>
        <v>0.9199577233064663</v>
      </c>
      <c r="P9" s="31">
        <v>4484656</v>
      </c>
      <c r="Q9" s="31">
        <v>39766230</v>
      </c>
      <c r="R9" s="31">
        <v>38870670</v>
      </c>
      <c r="S9" s="31">
        <v>16545607</v>
      </c>
      <c r="T9" s="36">
        <f>IF(($R9       =0),0,($S9       /$R9       ))</f>
        <v>0.42565788035040303</v>
      </c>
      <c r="U9" s="36">
        <f>IF(($P9       =0),0,(($J9       /$P9       )-1))</f>
        <v>4.6792449632703157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79787601</v>
      </c>
      <c r="E10" s="32">
        <f>SUM(E8:E9)</f>
        <v>83408901</v>
      </c>
      <c r="F10" s="32">
        <f>SUM(F8:F9)</f>
        <v>13147060</v>
      </c>
      <c r="G10" s="37">
        <f t="shared" ref="G10:G54" si="0">IF(($D10      =0),0,($F10      /$D10      ))</f>
        <v>0.16477572749680744</v>
      </c>
      <c r="H10" s="32">
        <f>SUM(H8:H9)</f>
        <v>25489939</v>
      </c>
      <c r="I10" s="37">
        <f t="shared" ref="I10:I54" si="1">IF(($D10      =0),0,($H10      /$D10      ))</f>
        <v>0.31947243281572035</v>
      </c>
      <c r="J10" s="32">
        <f>SUM(J8:J9)</f>
        <v>27735497</v>
      </c>
      <c r="K10" s="37">
        <f t="shared" ref="K10:K54" si="2">IF(($E10      =0),0,($J10      /$E10      ))</f>
        <v>0.33252442685943073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66372496</v>
      </c>
      <c r="O10" s="37">
        <f t="shared" ref="O10:O54" si="5">IF(($E10      =0),0,($N10      /$E10      ))</f>
        <v>0.79574835784013032</v>
      </c>
      <c r="P10" s="32">
        <f>SUM(P8:P9)</f>
        <v>22587940</v>
      </c>
      <c r="Q10" s="32">
        <f>SUM(Q8:Q9)</f>
        <v>74708424</v>
      </c>
      <c r="R10" s="32">
        <f>SUM(R8:R9)</f>
        <v>73812864</v>
      </c>
      <c r="S10" s="32">
        <f>SUM(S8:S9)</f>
        <v>39456464</v>
      </c>
      <c r="T10" s="37">
        <f t="shared" ref="T10:T54" si="6">IF(($R10      =0),0,($S10      /$R10      ))</f>
        <v>0.53454725723689578</v>
      </c>
      <c r="U10" s="37">
        <f t="shared" ref="U10:U54" si="7">IF(($P10      =0),0,(($J10      /$P10      )-1))</f>
        <v>0.2278896172028082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3247903</v>
      </c>
      <c r="E11" s="31">
        <v>3247903</v>
      </c>
      <c r="F11" s="31">
        <v>49849</v>
      </c>
      <c r="G11" s="36">
        <f t="shared" si="0"/>
        <v>1.534805688470376E-2</v>
      </c>
      <c r="H11" s="31">
        <v>42429</v>
      </c>
      <c r="I11" s="36">
        <f t="shared" si="1"/>
        <v>1.3063505899037009E-2</v>
      </c>
      <c r="J11" s="31">
        <v>48201</v>
      </c>
      <c r="K11" s="36">
        <f t="shared" si="2"/>
        <v>1.4840652568749745E-2</v>
      </c>
      <c r="L11" s="31">
        <v>0</v>
      </c>
      <c r="M11" s="36">
        <f t="shared" si="3"/>
        <v>0</v>
      </c>
      <c r="N11" s="31">
        <f t="shared" si="4"/>
        <v>140479</v>
      </c>
      <c r="O11" s="36">
        <f t="shared" si="5"/>
        <v>4.3252215352490513E-2</v>
      </c>
      <c r="P11" s="31">
        <v>2360147</v>
      </c>
      <c r="Q11" s="31">
        <v>2456428</v>
      </c>
      <c r="R11" s="31">
        <v>2450897</v>
      </c>
      <c r="S11" s="31">
        <v>2449530</v>
      </c>
      <c r="T11" s="36">
        <f t="shared" si="6"/>
        <v>0.99944224502294465</v>
      </c>
      <c r="U11" s="36">
        <f t="shared" si="7"/>
        <v>-0.97957711956077309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2821628</v>
      </c>
      <c r="E12" s="31">
        <v>5821628</v>
      </c>
      <c r="F12" s="31">
        <v>2736265</v>
      </c>
      <c r="G12" s="36">
        <f t="shared" si="0"/>
        <v>0.96974689789015422</v>
      </c>
      <c r="H12" s="31">
        <v>31159</v>
      </c>
      <c r="I12" s="36">
        <f t="shared" si="1"/>
        <v>1.1042915650114048E-2</v>
      </c>
      <c r="J12" s="31">
        <v>23915</v>
      </c>
      <c r="K12" s="36">
        <f t="shared" si="2"/>
        <v>4.1079574304644676E-3</v>
      </c>
      <c r="L12" s="31">
        <v>0</v>
      </c>
      <c r="M12" s="36">
        <f t="shared" si="3"/>
        <v>0</v>
      </c>
      <c r="N12" s="31">
        <f t="shared" si="4"/>
        <v>2791339</v>
      </c>
      <c r="O12" s="36">
        <f t="shared" si="5"/>
        <v>0.47947739017333296</v>
      </c>
      <c r="P12" s="31">
        <v>31498</v>
      </c>
      <c r="Q12" s="31">
        <v>2413800</v>
      </c>
      <c r="R12" s="31">
        <v>2413800</v>
      </c>
      <c r="S12" s="31">
        <v>75686</v>
      </c>
      <c r="T12" s="36">
        <f t="shared" si="6"/>
        <v>3.1355538984174328E-2</v>
      </c>
      <c r="U12" s="36">
        <f t="shared" si="7"/>
        <v>-0.24074544415518451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4497000</v>
      </c>
      <c r="E13" s="31">
        <v>4497000</v>
      </c>
      <c r="F13" s="31">
        <v>112810</v>
      </c>
      <c r="G13" s="36">
        <f t="shared" si="0"/>
        <v>2.5085612630642649E-2</v>
      </c>
      <c r="H13" s="31">
        <v>4622940</v>
      </c>
      <c r="I13" s="36">
        <f t="shared" si="1"/>
        <v>1.0280053368912609</v>
      </c>
      <c r="J13" s="31">
        <v>88113</v>
      </c>
      <c r="K13" s="36">
        <f t="shared" si="2"/>
        <v>1.9593729152768514E-2</v>
      </c>
      <c r="L13" s="31">
        <v>0</v>
      </c>
      <c r="M13" s="36">
        <f t="shared" si="3"/>
        <v>0</v>
      </c>
      <c r="N13" s="31">
        <f t="shared" si="4"/>
        <v>4823863</v>
      </c>
      <c r="O13" s="36">
        <f t="shared" si="5"/>
        <v>1.072684678674672</v>
      </c>
      <c r="P13" s="31">
        <v>198336</v>
      </c>
      <c r="Q13" s="31">
        <v>150000</v>
      </c>
      <c r="R13" s="31">
        <v>4403820</v>
      </c>
      <c r="S13" s="31">
        <v>4303746</v>
      </c>
      <c r="T13" s="36">
        <f t="shared" si="6"/>
        <v>0.9772756379688543</v>
      </c>
      <c r="U13" s="36">
        <f t="shared" si="7"/>
        <v>-0.5557387463697967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3445408</v>
      </c>
      <c r="E14" s="31">
        <v>4541099</v>
      </c>
      <c r="F14" s="31">
        <v>726282</v>
      </c>
      <c r="G14" s="36">
        <f t="shared" si="0"/>
        <v>0.21079709572857555</v>
      </c>
      <c r="H14" s="31">
        <v>705776</v>
      </c>
      <c r="I14" s="36">
        <f t="shared" si="1"/>
        <v>0.2048454058271183</v>
      </c>
      <c r="J14" s="31">
        <v>546367</v>
      </c>
      <c r="K14" s="36">
        <f t="shared" si="2"/>
        <v>0.12031602922552448</v>
      </c>
      <c r="L14" s="31">
        <v>0</v>
      </c>
      <c r="M14" s="36">
        <f t="shared" si="3"/>
        <v>0</v>
      </c>
      <c r="N14" s="31">
        <f t="shared" si="4"/>
        <v>1978425</v>
      </c>
      <c r="O14" s="36">
        <f t="shared" si="5"/>
        <v>0.43567096863556598</v>
      </c>
      <c r="P14" s="31">
        <v>815227</v>
      </c>
      <c r="Q14" s="31">
        <v>3577745</v>
      </c>
      <c r="R14" s="31">
        <v>4644696</v>
      </c>
      <c r="S14" s="31">
        <v>2204814</v>
      </c>
      <c r="T14" s="36">
        <f t="shared" si="6"/>
        <v>0.47469500694986283</v>
      </c>
      <c r="U14" s="36">
        <f t="shared" si="7"/>
        <v>-0.32979771278429193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1963596</v>
      </c>
      <c r="E15" s="31">
        <v>1989565</v>
      </c>
      <c r="F15" s="31">
        <v>64843</v>
      </c>
      <c r="G15" s="36">
        <f t="shared" si="0"/>
        <v>3.302257694556314E-2</v>
      </c>
      <c r="H15" s="31">
        <v>1811194</v>
      </c>
      <c r="I15" s="36">
        <f t="shared" si="1"/>
        <v>0.92238627497713377</v>
      </c>
      <c r="J15" s="31">
        <v>33203</v>
      </c>
      <c r="K15" s="36">
        <f t="shared" si="2"/>
        <v>1.6688572627684948E-2</v>
      </c>
      <c r="L15" s="31">
        <v>0</v>
      </c>
      <c r="M15" s="36">
        <f t="shared" si="3"/>
        <v>0</v>
      </c>
      <c r="N15" s="31">
        <f t="shared" si="4"/>
        <v>1909240</v>
      </c>
      <c r="O15" s="36">
        <f t="shared" si="5"/>
        <v>0.95962685310608098</v>
      </c>
      <c r="P15" s="31">
        <v>25817</v>
      </c>
      <c r="Q15" s="31">
        <v>14367431</v>
      </c>
      <c r="R15" s="31">
        <v>14367431</v>
      </c>
      <c r="S15" s="31">
        <v>103627</v>
      </c>
      <c r="T15" s="36">
        <f t="shared" si="6"/>
        <v>7.2126325158617432E-3</v>
      </c>
      <c r="U15" s="36">
        <f t="shared" si="7"/>
        <v>0.28609056048340231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2459548</v>
      </c>
      <c r="E16" s="31">
        <v>3364548</v>
      </c>
      <c r="F16" s="31">
        <v>86964</v>
      </c>
      <c r="G16" s="36">
        <f t="shared" si="0"/>
        <v>3.5357716133208213E-2</v>
      </c>
      <c r="H16" s="31">
        <v>3054226</v>
      </c>
      <c r="I16" s="36">
        <f t="shared" si="1"/>
        <v>1.2417834496419666</v>
      </c>
      <c r="J16" s="31">
        <v>79138</v>
      </c>
      <c r="K16" s="36">
        <f t="shared" si="2"/>
        <v>2.3521138649233123E-2</v>
      </c>
      <c r="L16" s="31">
        <v>0</v>
      </c>
      <c r="M16" s="36">
        <f t="shared" si="3"/>
        <v>0</v>
      </c>
      <c r="N16" s="31">
        <f t="shared" si="4"/>
        <v>3220328</v>
      </c>
      <c r="O16" s="36">
        <f t="shared" si="5"/>
        <v>0.95713540124854812</v>
      </c>
      <c r="P16" s="31">
        <v>71099</v>
      </c>
      <c r="Q16" s="31">
        <v>2437083</v>
      </c>
      <c r="R16" s="31">
        <v>2434549</v>
      </c>
      <c r="S16" s="31">
        <v>2314053</v>
      </c>
      <c r="T16" s="36">
        <f t="shared" si="6"/>
        <v>0.95050582263901862</v>
      </c>
      <c r="U16" s="36">
        <f t="shared" si="7"/>
        <v>0.11306769434169262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1885308</v>
      </c>
      <c r="E17" s="31">
        <v>1863577</v>
      </c>
      <c r="F17" s="31">
        <v>269764</v>
      </c>
      <c r="G17" s="36">
        <f t="shared" si="0"/>
        <v>0.14308749551797373</v>
      </c>
      <c r="H17" s="31">
        <v>274312</v>
      </c>
      <c r="I17" s="36">
        <f t="shared" si="1"/>
        <v>0.14549983344896431</v>
      </c>
      <c r="J17" s="31">
        <v>243284</v>
      </c>
      <c r="K17" s="36">
        <f t="shared" si="2"/>
        <v>0.13054679253929405</v>
      </c>
      <c r="L17" s="31">
        <v>0</v>
      </c>
      <c r="M17" s="36">
        <f t="shared" si="3"/>
        <v>0</v>
      </c>
      <c r="N17" s="31">
        <f t="shared" si="4"/>
        <v>787360</v>
      </c>
      <c r="O17" s="36">
        <f t="shared" si="5"/>
        <v>0.42249931180734684</v>
      </c>
      <c r="P17" s="31">
        <v>145320</v>
      </c>
      <c r="Q17" s="31">
        <v>1495027</v>
      </c>
      <c r="R17" s="31">
        <v>1530036</v>
      </c>
      <c r="S17" s="31">
        <v>546049</v>
      </c>
      <c r="T17" s="36">
        <f t="shared" si="6"/>
        <v>0.35688637391538502</v>
      </c>
      <c r="U17" s="36">
        <f t="shared" si="7"/>
        <v>0.67412606661161578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20320391</v>
      </c>
      <c r="E19" s="32">
        <f>SUM(E11:E18)</f>
        <v>25325320</v>
      </c>
      <c r="F19" s="32">
        <f>SUM(F11:F18)</f>
        <v>4046777</v>
      </c>
      <c r="G19" s="37">
        <f t="shared" si="0"/>
        <v>0.19914857937526892</v>
      </c>
      <c r="H19" s="32">
        <f>SUM(H11:H18)</f>
        <v>10542036</v>
      </c>
      <c r="I19" s="37">
        <f t="shared" si="1"/>
        <v>0.51879100161015601</v>
      </c>
      <c r="J19" s="32">
        <f>SUM(J11:J18)</f>
        <v>1062221</v>
      </c>
      <c r="K19" s="37">
        <f t="shared" si="2"/>
        <v>4.1943043562726948E-2</v>
      </c>
      <c r="L19" s="32">
        <f>SUM(L11:L18)</f>
        <v>0</v>
      </c>
      <c r="M19" s="37">
        <f t="shared" si="3"/>
        <v>0</v>
      </c>
      <c r="N19" s="32">
        <f t="shared" si="4"/>
        <v>15651034</v>
      </c>
      <c r="O19" s="37">
        <f t="shared" si="5"/>
        <v>0.61799945667024148</v>
      </c>
      <c r="P19" s="32">
        <f>SUM(P11:P18)</f>
        <v>3647444</v>
      </c>
      <c r="Q19" s="32">
        <f>SUM(Q11:Q18)</f>
        <v>26897514</v>
      </c>
      <c r="R19" s="32">
        <f>SUM(R11:R18)</f>
        <v>32245229</v>
      </c>
      <c r="S19" s="32">
        <f>SUM(S11:S18)</f>
        <v>11997505</v>
      </c>
      <c r="T19" s="37">
        <f t="shared" si="6"/>
        <v>0.37207070230451766</v>
      </c>
      <c r="U19" s="37">
        <f t="shared" si="7"/>
        <v>-0.7087766117862262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3073783</v>
      </c>
      <c r="E20" s="31">
        <v>3814263</v>
      </c>
      <c r="F20" s="31">
        <v>106463</v>
      </c>
      <c r="G20" s="36">
        <f t="shared" si="0"/>
        <v>3.4635821721962806E-2</v>
      </c>
      <c r="H20" s="31">
        <v>307988</v>
      </c>
      <c r="I20" s="36">
        <f t="shared" si="1"/>
        <v>0.10019835492616103</v>
      </c>
      <c r="J20" s="31">
        <v>239967</v>
      </c>
      <c r="K20" s="36">
        <f t="shared" si="2"/>
        <v>6.2913071280087399E-2</v>
      </c>
      <c r="L20" s="31">
        <v>0</v>
      </c>
      <c r="M20" s="36">
        <f t="shared" si="3"/>
        <v>0</v>
      </c>
      <c r="N20" s="31">
        <f t="shared" si="4"/>
        <v>654418</v>
      </c>
      <c r="O20" s="36">
        <f t="shared" si="5"/>
        <v>0.17157128388891904</v>
      </c>
      <c r="P20" s="31">
        <v>-743755</v>
      </c>
      <c r="Q20" s="31">
        <v>2900000</v>
      </c>
      <c r="R20" s="31">
        <v>7162597</v>
      </c>
      <c r="S20" s="31">
        <v>2284270</v>
      </c>
      <c r="T20" s="36">
        <f t="shared" si="6"/>
        <v>0.31891644888020365</v>
      </c>
      <c r="U20" s="36">
        <f t="shared" si="7"/>
        <v>-1.322642536856895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11506748</v>
      </c>
      <c r="E21" s="31">
        <v>21860760</v>
      </c>
      <c r="F21" s="31">
        <v>6264791</v>
      </c>
      <c r="G21" s="36">
        <f t="shared" si="0"/>
        <v>0.54444496394637298</v>
      </c>
      <c r="H21" s="31">
        <v>6252931</v>
      </c>
      <c r="I21" s="36">
        <f t="shared" si="1"/>
        <v>0.54341426439511842</v>
      </c>
      <c r="J21" s="31">
        <v>6924281</v>
      </c>
      <c r="K21" s="36">
        <f t="shared" si="2"/>
        <v>0.31674475178356104</v>
      </c>
      <c r="L21" s="31">
        <v>0</v>
      </c>
      <c r="M21" s="36">
        <f t="shared" si="3"/>
        <v>0</v>
      </c>
      <c r="N21" s="31">
        <f t="shared" si="4"/>
        <v>19442003</v>
      </c>
      <c r="O21" s="36">
        <f t="shared" si="5"/>
        <v>0.88935622549261784</v>
      </c>
      <c r="P21" s="31">
        <v>3980843</v>
      </c>
      <c r="Q21" s="31">
        <v>7297697</v>
      </c>
      <c r="R21" s="31">
        <v>9186080</v>
      </c>
      <c r="S21" s="31">
        <v>11755900</v>
      </c>
      <c r="T21" s="36">
        <f t="shared" si="6"/>
        <v>1.2797515371083203</v>
      </c>
      <c r="U21" s="36">
        <f t="shared" si="7"/>
        <v>0.73940067468121695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974136</v>
      </c>
      <c r="E22" s="31">
        <v>974136</v>
      </c>
      <c r="F22" s="31">
        <v>72252</v>
      </c>
      <c r="G22" s="36">
        <f t="shared" si="0"/>
        <v>7.4170341718199514E-2</v>
      </c>
      <c r="H22" s="31">
        <v>115788</v>
      </c>
      <c r="I22" s="36">
        <f t="shared" si="1"/>
        <v>0.11886225331986498</v>
      </c>
      <c r="J22" s="31">
        <v>926511</v>
      </c>
      <c r="K22" s="36">
        <f t="shared" si="2"/>
        <v>0.9511105225553721</v>
      </c>
      <c r="L22" s="31">
        <v>0</v>
      </c>
      <c r="M22" s="36">
        <f t="shared" si="3"/>
        <v>0</v>
      </c>
      <c r="N22" s="31">
        <f t="shared" si="4"/>
        <v>1114551</v>
      </c>
      <c r="O22" s="36">
        <f t="shared" si="5"/>
        <v>1.1441431175934367</v>
      </c>
      <c r="P22" s="31">
        <v>40173</v>
      </c>
      <c r="Q22" s="31">
        <v>947786</v>
      </c>
      <c r="R22" s="31">
        <v>947786</v>
      </c>
      <c r="S22" s="31">
        <v>899004</v>
      </c>
      <c r="T22" s="36">
        <f t="shared" si="6"/>
        <v>0.94853057546745789</v>
      </c>
      <c r="U22" s="36">
        <f t="shared" si="7"/>
        <v>22.063027406467029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2032023</v>
      </c>
      <c r="E23" s="31">
        <v>2031805</v>
      </c>
      <c r="F23" s="31">
        <v>1839367</v>
      </c>
      <c r="G23" s="36">
        <f t="shared" si="0"/>
        <v>0.90519004952207727</v>
      </c>
      <c r="H23" s="31">
        <v>43429</v>
      </c>
      <c r="I23" s="36">
        <f t="shared" si="1"/>
        <v>2.1372297459231516E-2</v>
      </c>
      <c r="J23" s="31">
        <v>53110</v>
      </c>
      <c r="K23" s="36">
        <f t="shared" si="2"/>
        <v>2.613931947209501E-2</v>
      </c>
      <c r="L23" s="31">
        <v>0</v>
      </c>
      <c r="M23" s="36">
        <f t="shared" si="3"/>
        <v>0</v>
      </c>
      <c r="N23" s="31">
        <f t="shared" si="4"/>
        <v>1935906</v>
      </c>
      <c r="O23" s="36">
        <f t="shared" si="5"/>
        <v>0.95280108081238113</v>
      </c>
      <c r="P23" s="31">
        <v>51125</v>
      </c>
      <c r="Q23" s="31">
        <v>1380063</v>
      </c>
      <c r="R23" s="31">
        <v>1427701</v>
      </c>
      <c r="S23" s="31">
        <v>1349855</v>
      </c>
      <c r="T23" s="36">
        <f t="shared" si="6"/>
        <v>0.94547457766016829</v>
      </c>
      <c r="U23" s="36">
        <f t="shared" si="7"/>
        <v>3.8826405867970593E-2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1057674</v>
      </c>
      <c r="E24" s="31">
        <v>1057674</v>
      </c>
      <c r="F24" s="31">
        <v>10092</v>
      </c>
      <c r="G24" s="36">
        <f t="shared" si="0"/>
        <v>9.5416924307489825E-3</v>
      </c>
      <c r="H24" s="31">
        <v>0</v>
      </c>
      <c r="I24" s="36">
        <f t="shared" si="1"/>
        <v>0</v>
      </c>
      <c r="J24" s="31">
        <v>419</v>
      </c>
      <c r="K24" s="36">
        <f t="shared" si="2"/>
        <v>3.9615231158182955E-4</v>
      </c>
      <c r="L24" s="31">
        <v>0</v>
      </c>
      <c r="M24" s="36">
        <f t="shared" si="3"/>
        <v>0</v>
      </c>
      <c r="N24" s="31">
        <f t="shared" si="4"/>
        <v>10511</v>
      </c>
      <c r="O24" s="36">
        <f t="shared" si="5"/>
        <v>9.9378447423308126E-3</v>
      </c>
      <c r="P24" s="31">
        <v>531899</v>
      </c>
      <c r="Q24" s="31">
        <v>758031</v>
      </c>
      <c r="R24" s="31">
        <v>758031</v>
      </c>
      <c r="S24" s="31">
        <v>560263</v>
      </c>
      <c r="T24" s="36">
        <f t="shared" si="6"/>
        <v>0.73910301821429469</v>
      </c>
      <c r="U24" s="36">
        <f t="shared" si="7"/>
        <v>-0.99921225646222311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6116812</v>
      </c>
      <c r="E25" s="31">
        <v>6116812</v>
      </c>
      <c r="F25" s="31">
        <v>96735000</v>
      </c>
      <c r="G25" s="36">
        <f t="shared" si="0"/>
        <v>15.814610617426201</v>
      </c>
      <c r="H25" s="31">
        <v>0</v>
      </c>
      <c r="I25" s="36">
        <f t="shared" si="1"/>
        <v>0</v>
      </c>
      <c r="J25" s="31">
        <v>56665000</v>
      </c>
      <c r="K25" s="36">
        <f t="shared" si="2"/>
        <v>9.2638125873412491</v>
      </c>
      <c r="L25" s="31">
        <v>0</v>
      </c>
      <c r="M25" s="36">
        <f t="shared" si="3"/>
        <v>0</v>
      </c>
      <c r="N25" s="31">
        <f t="shared" si="4"/>
        <v>153400000</v>
      </c>
      <c r="O25" s="36">
        <f t="shared" si="5"/>
        <v>25.07842320476745</v>
      </c>
      <c r="P25" s="31">
        <v>53847000</v>
      </c>
      <c r="Q25" s="31">
        <v>5471812</v>
      </c>
      <c r="R25" s="31">
        <v>5471812</v>
      </c>
      <c r="S25" s="31">
        <v>197700000</v>
      </c>
      <c r="T25" s="36">
        <f t="shared" si="6"/>
        <v>36.130627294943615</v>
      </c>
      <c r="U25" s="36">
        <f t="shared" si="7"/>
        <v>5.2333463331290409E-2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24761176</v>
      </c>
      <c r="E27" s="32">
        <f>SUM(E20:E26)</f>
        <v>35855450</v>
      </c>
      <c r="F27" s="32">
        <f>SUM(F20:F26)</f>
        <v>105027965</v>
      </c>
      <c r="G27" s="37">
        <f t="shared" si="0"/>
        <v>4.2416388058467014</v>
      </c>
      <c r="H27" s="32">
        <f>SUM(H20:H26)</f>
        <v>6720136</v>
      </c>
      <c r="I27" s="37">
        <f t="shared" si="1"/>
        <v>0.27139809514701563</v>
      </c>
      <c r="J27" s="32">
        <f>SUM(J20:J26)</f>
        <v>64809288</v>
      </c>
      <c r="K27" s="37">
        <f t="shared" si="2"/>
        <v>1.807515677532983</v>
      </c>
      <c r="L27" s="32">
        <f>SUM(L20:L26)</f>
        <v>0</v>
      </c>
      <c r="M27" s="37">
        <f t="shared" si="3"/>
        <v>0</v>
      </c>
      <c r="N27" s="32">
        <f t="shared" si="4"/>
        <v>176557389</v>
      </c>
      <c r="O27" s="37">
        <f t="shared" si="5"/>
        <v>4.9241437215262955</v>
      </c>
      <c r="P27" s="32">
        <f>SUM(P20:P26)</f>
        <v>57707285</v>
      </c>
      <c r="Q27" s="32">
        <f>SUM(Q20:Q26)</f>
        <v>18755389</v>
      </c>
      <c r="R27" s="32">
        <f>SUM(R20:R26)</f>
        <v>24954007</v>
      </c>
      <c r="S27" s="32">
        <f>SUM(S20:S26)</f>
        <v>214549292</v>
      </c>
      <c r="T27" s="37">
        <f t="shared" si="6"/>
        <v>8.5977892047557738</v>
      </c>
      <c r="U27" s="37">
        <f t="shared" si="7"/>
        <v>0.12306943568736606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4446590</v>
      </c>
      <c r="E28" s="31">
        <v>6149795</v>
      </c>
      <c r="F28" s="31">
        <v>1410577</v>
      </c>
      <c r="G28" s="36">
        <f t="shared" si="0"/>
        <v>0.3172266838183867</v>
      </c>
      <c r="H28" s="31">
        <v>1397987</v>
      </c>
      <c r="I28" s="36">
        <f t="shared" si="1"/>
        <v>0.31439530066860222</v>
      </c>
      <c r="J28" s="31">
        <v>1443093</v>
      </c>
      <c r="K28" s="36">
        <f t="shared" si="2"/>
        <v>0.23465709019568945</v>
      </c>
      <c r="L28" s="31">
        <v>0</v>
      </c>
      <c r="M28" s="36">
        <f t="shared" si="3"/>
        <v>0</v>
      </c>
      <c r="N28" s="31">
        <f t="shared" si="4"/>
        <v>4251657</v>
      </c>
      <c r="O28" s="36">
        <f t="shared" si="5"/>
        <v>0.69134938644296273</v>
      </c>
      <c r="P28" s="31">
        <v>1132824</v>
      </c>
      <c r="Q28" s="31">
        <v>4953362</v>
      </c>
      <c r="R28" s="31">
        <v>3941449</v>
      </c>
      <c r="S28" s="31">
        <v>4293049</v>
      </c>
      <c r="T28" s="36">
        <f t="shared" si="6"/>
        <v>1.08920577178596</v>
      </c>
      <c r="U28" s="36">
        <f t="shared" si="7"/>
        <v>0.2738898540285164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753000</v>
      </c>
      <c r="E29" s="31">
        <v>1043000</v>
      </c>
      <c r="F29" s="31">
        <v>78594</v>
      </c>
      <c r="G29" s="36">
        <f t="shared" si="0"/>
        <v>0.10437450199203187</v>
      </c>
      <c r="H29" s="31">
        <v>61346</v>
      </c>
      <c r="I29" s="36">
        <f t="shared" si="1"/>
        <v>8.1468791500664009E-2</v>
      </c>
      <c r="J29" s="31">
        <v>52917</v>
      </c>
      <c r="K29" s="36">
        <f t="shared" si="2"/>
        <v>5.0735378715244486E-2</v>
      </c>
      <c r="L29" s="31">
        <v>0</v>
      </c>
      <c r="M29" s="36">
        <f t="shared" si="3"/>
        <v>0</v>
      </c>
      <c r="N29" s="31">
        <f t="shared" si="4"/>
        <v>192857</v>
      </c>
      <c r="O29" s="36">
        <f t="shared" si="5"/>
        <v>0.18490604026845636</v>
      </c>
      <c r="P29" s="31">
        <v>1747</v>
      </c>
      <c r="Q29" s="31">
        <v>525524</v>
      </c>
      <c r="R29" s="31">
        <v>508274</v>
      </c>
      <c r="S29" s="31">
        <v>871551</v>
      </c>
      <c r="T29" s="36">
        <f t="shared" si="6"/>
        <v>1.71472670252659</v>
      </c>
      <c r="U29" s="36">
        <f t="shared" si="7"/>
        <v>29.290211791642815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1569000</v>
      </c>
      <c r="E30" s="31">
        <v>1559001</v>
      </c>
      <c r="F30" s="31">
        <v>219083</v>
      </c>
      <c r="G30" s="36">
        <f t="shared" si="0"/>
        <v>0.13963224984066283</v>
      </c>
      <c r="H30" s="31">
        <v>385065</v>
      </c>
      <c r="I30" s="36">
        <f t="shared" si="1"/>
        <v>0.24542065009560229</v>
      </c>
      <c r="J30" s="31">
        <v>335072</v>
      </c>
      <c r="K30" s="36">
        <f t="shared" si="2"/>
        <v>0.21492737977717782</v>
      </c>
      <c r="L30" s="31">
        <v>0</v>
      </c>
      <c r="M30" s="36">
        <f t="shared" si="3"/>
        <v>0</v>
      </c>
      <c r="N30" s="31">
        <f t="shared" si="4"/>
        <v>939220</v>
      </c>
      <c r="O30" s="36">
        <f t="shared" si="5"/>
        <v>0.60244990221301975</v>
      </c>
      <c r="P30" s="31">
        <v>144895</v>
      </c>
      <c r="Q30" s="31">
        <v>993829</v>
      </c>
      <c r="R30" s="31">
        <v>993829</v>
      </c>
      <c r="S30" s="31">
        <v>628530</v>
      </c>
      <c r="T30" s="36">
        <f t="shared" si="6"/>
        <v>0.63243274245368164</v>
      </c>
      <c r="U30" s="36">
        <f t="shared" si="7"/>
        <v>1.3125159598329823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1265176</v>
      </c>
      <c r="E31" s="31">
        <v>1426323</v>
      </c>
      <c r="F31" s="31">
        <v>220799</v>
      </c>
      <c r="G31" s="36">
        <f t="shared" si="0"/>
        <v>0.17452038293486441</v>
      </c>
      <c r="H31" s="31">
        <v>210339</v>
      </c>
      <c r="I31" s="36">
        <f t="shared" si="1"/>
        <v>0.16625275850948801</v>
      </c>
      <c r="J31" s="31">
        <v>212765</v>
      </c>
      <c r="K31" s="36">
        <f t="shared" si="2"/>
        <v>0.14917027910227909</v>
      </c>
      <c r="L31" s="31">
        <v>0</v>
      </c>
      <c r="M31" s="36">
        <f t="shared" si="3"/>
        <v>0</v>
      </c>
      <c r="N31" s="31">
        <f t="shared" si="4"/>
        <v>643903</v>
      </c>
      <c r="O31" s="36">
        <f t="shared" si="5"/>
        <v>0.45144262554835057</v>
      </c>
      <c r="P31" s="31">
        <v>89724</v>
      </c>
      <c r="Q31" s="31">
        <v>724000</v>
      </c>
      <c r="R31" s="31">
        <v>828000</v>
      </c>
      <c r="S31" s="31">
        <v>716575</v>
      </c>
      <c r="T31" s="36">
        <f t="shared" si="6"/>
        <v>0.86542874396135261</v>
      </c>
      <c r="U31" s="36">
        <f t="shared" si="7"/>
        <v>1.3713276269448529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789454</v>
      </c>
      <c r="E32" s="31">
        <v>927250</v>
      </c>
      <c r="F32" s="31">
        <v>6081</v>
      </c>
      <c r="G32" s="36">
        <f t="shared" si="0"/>
        <v>7.7027920562819365E-3</v>
      </c>
      <c r="H32" s="31">
        <v>778057</v>
      </c>
      <c r="I32" s="36">
        <f t="shared" si="1"/>
        <v>0.98556344004843854</v>
      </c>
      <c r="J32" s="31">
        <v>19099</v>
      </c>
      <c r="K32" s="36">
        <f t="shared" si="2"/>
        <v>2.0597465624157454E-2</v>
      </c>
      <c r="L32" s="31">
        <v>0</v>
      </c>
      <c r="M32" s="36">
        <f t="shared" si="3"/>
        <v>0</v>
      </c>
      <c r="N32" s="31">
        <f t="shared" si="4"/>
        <v>803237</v>
      </c>
      <c r="O32" s="36">
        <f t="shared" si="5"/>
        <v>0.86625721218657326</v>
      </c>
      <c r="P32" s="31">
        <v>26525</v>
      </c>
      <c r="Q32" s="31">
        <v>554127</v>
      </c>
      <c r="R32" s="31">
        <v>554127</v>
      </c>
      <c r="S32" s="31">
        <v>553184</v>
      </c>
      <c r="T32" s="36">
        <f t="shared" si="6"/>
        <v>0.99829822405333069</v>
      </c>
      <c r="U32" s="36">
        <f t="shared" si="7"/>
        <v>-0.27996229971724784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40522201</v>
      </c>
      <c r="E33" s="31">
        <v>8494201</v>
      </c>
      <c r="F33" s="31">
        <v>5792423</v>
      </c>
      <c r="G33" s="36">
        <f t="shared" si="0"/>
        <v>0.14294443186834793</v>
      </c>
      <c r="H33" s="31">
        <v>9795008</v>
      </c>
      <c r="I33" s="36">
        <f t="shared" si="1"/>
        <v>0.24171954529320852</v>
      </c>
      <c r="J33" s="31">
        <v>17167918</v>
      </c>
      <c r="K33" s="36">
        <f t="shared" si="2"/>
        <v>2.0211339477368147</v>
      </c>
      <c r="L33" s="31">
        <v>0</v>
      </c>
      <c r="M33" s="36">
        <f t="shared" si="3"/>
        <v>0</v>
      </c>
      <c r="N33" s="31">
        <f t="shared" si="4"/>
        <v>32755349</v>
      </c>
      <c r="O33" s="36">
        <f t="shared" si="5"/>
        <v>3.8562013072212444</v>
      </c>
      <c r="P33" s="31">
        <v>12976489</v>
      </c>
      <c r="Q33" s="31">
        <v>7543801</v>
      </c>
      <c r="R33" s="31">
        <v>14859801</v>
      </c>
      <c r="S33" s="31">
        <v>13940617</v>
      </c>
      <c r="T33" s="36">
        <f t="shared" si="6"/>
        <v>0.93814291321936272</v>
      </c>
      <c r="U33" s="36">
        <f t="shared" si="7"/>
        <v>0.32300177652059814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49345421</v>
      </c>
      <c r="E35" s="32">
        <f>SUM(E28:E34)</f>
        <v>19599570</v>
      </c>
      <c r="F35" s="32">
        <f>SUM(F28:F34)</f>
        <v>7727557</v>
      </c>
      <c r="G35" s="37">
        <f t="shared" si="0"/>
        <v>0.15660129842645379</v>
      </c>
      <c r="H35" s="32">
        <f>SUM(H28:H34)</f>
        <v>12627802</v>
      </c>
      <c r="I35" s="37">
        <f t="shared" si="1"/>
        <v>0.25590625723914689</v>
      </c>
      <c r="J35" s="32">
        <f>SUM(J28:J34)</f>
        <v>19230864</v>
      </c>
      <c r="K35" s="37">
        <f t="shared" si="2"/>
        <v>0.98118805667675357</v>
      </c>
      <c r="L35" s="32">
        <f>SUM(L28:L34)</f>
        <v>0</v>
      </c>
      <c r="M35" s="37">
        <f t="shared" si="3"/>
        <v>0</v>
      </c>
      <c r="N35" s="32">
        <f t="shared" si="4"/>
        <v>39586223</v>
      </c>
      <c r="O35" s="37">
        <f t="shared" si="5"/>
        <v>2.0197495659343545</v>
      </c>
      <c r="P35" s="32">
        <f>SUM(P28:P34)</f>
        <v>14372204</v>
      </c>
      <c r="Q35" s="32">
        <f>SUM(Q28:Q34)</f>
        <v>15294643</v>
      </c>
      <c r="R35" s="32">
        <f>SUM(R28:R34)</f>
        <v>21685480</v>
      </c>
      <c r="S35" s="32">
        <f>SUM(S28:S34)</f>
        <v>21003506</v>
      </c>
      <c r="T35" s="37">
        <f t="shared" si="6"/>
        <v>0.96855158382475282</v>
      </c>
      <c r="U35" s="37">
        <f t="shared" si="7"/>
        <v>0.33805949317168049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6442301</v>
      </c>
      <c r="E36" s="31">
        <v>6446301</v>
      </c>
      <c r="F36" s="31">
        <v>1376116</v>
      </c>
      <c r="G36" s="36">
        <f t="shared" si="0"/>
        <v>0.21360628756712857</v>
      </c>
      <c r="H36" s="31">
        <v>3218342</v>
      </c>
      <c r="I36" s="36">
        <f t="shared" si="1"/>
        <v>0.49956405327847925</v>
      </c>
      <c r="J36" s="31">
        <v>1213766</v>
      </c>
      <c r="K36" s="36">
        <f t="shared" si="2"/>
        <v>0.18828875660630803</v>
      </c>
      <c r="L36" s="31">
        <v>0</v>
      </c>
      <c r="M36" s="36">
        <f t="shared" si="3"/>
        <v>0</v>
      </c>
      <c r="N36" s="31">
        <f t="shared" si="4"/>
        <v>5808224</v>
      </c>
      <c r="O36" s="36">
        <f t="shared" si="5"/>
        <v>0.90101656748575654</v>
      </c>
      <c r="P36" s="31">
        <v>1060860</v>
      </c>
      <c r="Q36" s="31">
        <v>7980000</v>
      </c>
      <c r="R36" s="31">
        <v>8329996</v>
      </c>
      <c r="S36" s="31">
        <v>4724988</v>
      </c>
      <c r="T36" s="36">
        <f t="shared" si="6"/>
        <v>0.5672257225573698</v>
      </c>
      <c r="U36" s="36">
        <f t="shared" si="7"/>
        <v>0.1441340044869257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1689664</v>
      </c>
      <c r="E37" s="31">
        <v>2393416</v>
      </c>
      <c r="F37" s="31">
        <v>9473</v>
      </c>
      <c r="G37" s="36">
        <f t="shared" si="0"/>
        <v>5.6064400969660236E-3</v>
      </c>
      <c r="H37" s="31">
        <v>873948</v>
      </c>
      <c r="I37" s="36">
        <f t="shared" si="1"/>
        <v>0.51723182833983561</v>
      </c>
      <c r="J37" s="31">
        <v>537115</v>
      </c>
      <c r="K37" s="36">
        <f t="shared" si="2"/>
        <v>0.22441355786039702</v>
      </c>
      <c r="L37" s="31">
        <v>0</v>
      </c>
      <c r="M37" s="36">
        <f t="shared" si="3"/>
        <v>0</v>
      </c>
      <c r="N37" s="31">
        <f t="shared" si="4"/>
        <v>1420536</v>
      </c>
      <c r="O37" s="36">
        <f t="shared" si="5"/>
        <v>0.59351821831223661</v>
      </c>
      <c r="P37" s="31">
        <v>19728</v>
      </c>
      <c r="Q37" s="31">
        <v>1663511</v>
      </c>
      <c r="R37" s="31">
        <v>1680632</v>
      </c>
      <c r="S37" s="31">
        <v>50239</v>
      </c>
      <c r="T37" s="36">
        <f t="shared" si="6"/>
        <v>2.9892921234392775E-2</v>
      </c>
      <c r="U37" s="36">
        <f t="shared" si="7"/>
        <v>26.226023925385238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3689219</v>
      </c>
      <c r="E38" s="31">
        <v>3553199</v>
      </c>
      <c r="F38" s="31">
        <v>170146</v>
      </c>
      <c r="G38" s="36">
        <f t="shared" si="0"/>
        <v>4.6119788497240202E-2</v>
      </c>
      <c r="H38" s="31">
        <v>172069</v>
      </c>
      <c r="I38" s="36">
        <f t="shared" si="1"/>
        <v>4.6641037032499291E-2</v>
      </c>
      <c r="J38" s="31">
        <v>153187</v>
      </c>
      <c r="K38" s="36">
        <f t="shared" si="2"/>
        <v>4.31124178521946E-2</v>
      </c>
      <c r="L38" s="31">
        <v>0</v>
      </c>
      <c r="M38" s="36">
        <f t="shared" si="3"/>
        <v>0</v>
      </c>
      <c r="N38" s="31">
        <f t="shared" si="4"/>
        <v>495402</v>
      </c>
      <c r="O38" s="36">
        <f t="shared" si="5"/>
        <v>0.13942422025898352</v>
      </c>
      <c r="P38" s="31">
        <v>28993</v>
      </c>
      <c r="Q38" s="31">
        <v>2801383</v>
      </c>
      <c r="R38" s="31">
        <v>2801383</v>
      </c>
      <c r="S38" s="31">
        <v>2139203</v>
      </c>
      <c r="T38" s="36">
        <f t="shared" si="6"/>
        <v>0.76362389576862566</v>
      </c>
      <c r="U38" s="36">
        <f t="shared" si="7"/>
        <v>4.2835856930983338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11821184</v>
      </c>
      <c r="E40" s="32">
        <f>SUM(E36:E39)</f>
        <v>12392916</v>
      </c>
      <c r="F40" s="32">
        <f>SUM(F36:F39)</f>
        <v>1555735</v>
      </c>
      <c r="G40" s="37">
        <f t="shared" si="0"/>
        <v>0.13160568349160287</v>
      </c>
      <c r="H40" s="32">
        <f>SUM(H36:H39)</f>
        <v>4264359</v>
      </c>
      <c r="I40" s="37">
        <f t="shared" si="1"/>
        <v>0.36073873818392471</v>
      </c>
      <c r="J40" s="32">
        <f>SUM(J36:J39)</f>
        <v>1904068</v>
      </c>
      <c r="K40" s="37">
        <f t="shared" si="2"/>
        <v>0.15364164495264876</v>
      </c>
      <c r="L40" s="32">
        <f>SUM(L36:L39)</f>
        <v>0</v>
      </c>
      <c r="M40" s="37">
        <f t="shared" si="3"/>
        <v>0</v>
      </c>
      <c r="N40" s="32">
        <f t="shared" si="4"/>
        <v>7724162</v>
      </c>
      <c r="O40" s="37">
        <f t="shared" si="5"/>
        <v>0.62327235979006068</v>
      </c>
      <c r="P40" s="32">
        <f>SUM(P36:P39)</f>
        <v>1109581</v>
      </c>
      <c r="Q40" s="32">
        <f>SUM(Q36:Q39)</f>
        <v>12444894</v>
      </c>
      <c r="R40" s="32">
        <f>SUM(R36:R39)</f>
        <v>12812011</v>
      </c>
      <c r="S40" s="32">
        <f>SUM(S36:S39)</f>
        <v>6914430</v>
      </c>
      <c r="T40" s="37">
        <f t="shared" si="6"/>
        <v>0.53968342674697989</v>
      </c>
      <c r="U40" s="37">
        <f t="shared" si="7"/>
        <v>0.71602433711464064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9450700</v>
      </c>
      <c r="G42" s="36">
        <f t="shared" si="0"/>
        <v>0</v>
      </c>
      <c r="H42" s="31">
        <v>0</v>
      </c>
      <c r="I42" s="36">
        <f t="shared" si="1"/>
        <v>0</v>
      </c>
      <c r="J42" s="31">
        <v>3461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9454161</v>
      </c>
      <c r="O42" s="36">
        <f t="shared" si="5"/>
        <v>0</v>
      </c>
      <c r="P42" s="31">
        <v>19389085</v>
      </c>
      <c r="Q42" s="31">
        <v>31420873</v>
      </c>
      <c r="R42" s="31">
        <v>31710451</v>
      </c>
      <c r="S42" s="31">
        <v>35757961</v>
      </c>
      <c r="T42" s="36">
        <f t="shared" si="6"/>
        <v>1.1276396226594192</v>
      </c>
      <c r="U42" s="36">
        <f t="shared" si="7"/>
        <v>-0.99982149750748939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1639980</v>
      </c>
      <c r="E43" s="31">
        <v>1637243</v>
      </c>
      <c r="F43" s="31">
        <v>171232</v>
      </c>
      <c r="G43" s="36">
        <f t="shared" si="0"/>
        <v>0.10441102940279759</v>
      </c>
      <c r="H43" s="31">
        <v>-1483160</v>
      </c>
      <c r="I43" s="36">
        <f t="shared" si="1"/>
        <v>-0.90437688264491034</v>
      </c>
      <c r="J43" s="31">
        <v>95651</v>
      </c>
      <c r="K43" s="36">
        <f t="shared" si="2"/>
        <v>5.8421993558683716E-2</v>
      </c>
      <c r="L43" s="31">
        <v>0</v>
      </c>
      <c r="M43" s="36">
        <f t="shared" si="3"/>
        <v>0</v>
      </c>
      <c r="N43" s="31">
        <f t="shared" si="4"/>
        <v>-1216277</v>
      </c>
      <c r="O43" s="36">
        <f t="shared" si="5"/>
        <v>-0.74288117280086097</v>
      </c>
      <c r="P43" s="31">
        <v>94640</v>
      </c>
      <c r="Q43" s="31">
        <v>720000</v>
      </c>
      <c r="R43" s="31">
        <v>984614</v>
      </c>
      <c r="S43" s="31">
        <v>418745</v>
      </c>
      <c r="T43" s="36">
        <f t="shared" si="6"/>
        <v>0.42528848868693719</v>
      </c>
      <c r="U43" s="36">
        <f t="shared" si="7"/>
        <v>1.0682586644125136E-2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1139123</v>
      </c>
      <c r="E44" s="31">
        <v>4139123</v>
      </c>
      <c r="F44" s="31">
        <v>1114152</v>
      </c>
      <c r="G44" s="36">
        <f t="shared" si="0"/>
        <v>0.97807875005596412</v>
      </c>
      <c r="H44" s="31">
        <v>10410</v>
      </c>
      <c r="I44" s="36">
        <f t="shared" si="1"/>
        <v>9.1386092634421386E-3</v>
      </c>
      <c r="J44" s="31">
        <v>3086885</v>
      </c>
      <c r="K44" s="36">
        <f t="shared" si="2"/>
        <v>0.74578237950406401</v>
      </c>
      <c r="L44" s="31">
        <v>0</v>
      </c>
      <c r="M44" s="36">
        <f t="shared" si="3"/>
        <v>0</v>
      </c>
      <c r="N44" s="31">
        <f t="shared" si="4"/>
        <v>4211447</v>
      </c>
      <c r="O44" s="36">
        <f t="shared" si="5"/>
        <v>1.0174732666799222</v>
      </c>
      <c r="P44" s="31">
        <v>16290</v>
      </c>
      <c r="Q44" s="31">
        <v>550000</v>
      </c>
      <c r="R44" s="31">
        <v>550000</v>
      </c>
      <c r="S44" s="31">
        <v>578730</v>
      </c>
      <c r="T44" s="36">
        <f t="shared" si="6"/>
        <v>1.0522363636363636</v>
      </c>
      <c r="U44" s="36">
        <f t="shared" si="7"/>
        <v>188.49570288520565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4424273</v>
      </c>
      <c r="E45" s="31">
        <v>5455405</v>
      </c>
      <c r="F45" s="31">
        <v>500275</v>
      </c>
      <c r="G45" s="36">
        <f t="shared" si="0"/>
        <v>0.11307507470718918</v>
      </c>
      <c r="H45" s="31">
        <v>287288</v>
      </c>
      <c r="I45" s="36">
        <f t="shared" si="1"/>
        <v>6.4934510144378524E-2</v>
      </c>
      <c r="J45" s="31">
        <v>305579</v>
      </c>
      <c r="K45" s="36">
        <f t="shared" si="2"/>
        <v>5.60139897954414E-2</v>
      </c>
      <c r="L45" s="31">
        <v>0</v>
      </c>
      <c r="M45" s="36">
        <f t="shared" si="3"/>
        <v>0</v>
      </c>
      <c r="N45" s="31">
        <f t="shared" si="4"/>
        <v>1093142</v>
      </c>
      <c r="O45" s="36">
        <f t="shared" si="5"/>
        <v>0.20037779046651899</v>
      </c>
      <c r="P45" s="31">
        <v>293362</v>
      </c>
      <c r="Q45" s="31">
        <v>2713914</v>
      </c>
      <c r="R45" s="31">
        <v>2930241</v>
      </c>
      <c r="S45" s="31">
        <v>729515</v>
      </c>
      <c r="T45" s="36">
        <f t="shared" si="6"/>
        <v>0.24896075100989987</v>
      </c>
      <c r="U45" s="36">
        <f t="shared" si="7"/>
        <v>4.1644793804241909E-2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54607136</v>
      </c>
      <c r="E46" s="31">
        <v>53735136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51372721</v>
      </c>
      <c r="R46" s="31">
        <v>51574673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61810512</v>
      </c>
      <c r="E47" s="32">
        <f>SUM(E41:E46)</f>
        <v>64966907</v>
      </c>
      <c r="F47" s="32">
        <f>SUM(F41:F46)</f>
        <v>11236359</v>
      </c>
      <c r="G47" s="37">
        <f t="shared" si="0"/>
        <v>0.18178718532536989</v>
      </c>
      <c r="H47" s="32">
        <f>SUM(H41:H46)</f>
        <v>-1185462</v>
      </c>
      <c r="I47" s="37">
        <f t="shared" si="1"/>
        <v>-1.9178970722649895E-2</v>
      </c>
      <c r="J47" s="32">
        <f>SUM(J41:J46)</f>
        <v>3491576</v>
      </c>
      <c r="K47" s="37">
        <f t="shared" si="2"/>
        <v>5.3743916114091746E-2</v>
      </c>
      <c r="L47" s="32">
        <f>SUM(L41:L46)</f>
        <v>0</v>
      </c>
      <c r="M47" s="37">
        <f t="shared" si="3"/>
        <v>0</v>
      </c>
      <c r="N47" s="32">
        <f t="shared" si="4"/>
        <v>13542473</v>
      </c>
      <c r="O47" s="37">
        <f t="shared" si="5"/>
        <v>0.20845186611700631</v>
      </c>
      <c r="P47" s="32">
        <f>SUM(P41:P46)</f>
        <v>19793377</v>
      </c>
      <c r="Q47" s="32">
        <f>SUM(Q41:Q46)</f>
        <v>86777508</v>
      </c>
      <c r="R47" s="32">
        <f>SUM(R41:R46)</f>
        <v>87749979</v>
      </c>
      <c r="S47" s="32">
        <f>SUM(S41:S46)</f>
        <v>37484951</v>
      </c>
      <c r="T47" s="37">
        <f t="shared" si="6"/>
        <v>0.42717903100580801</v>
      </c>
      <c r="U47" s="37">
        <f t="shared" si="7"/>
        <v>-0.82359877245808033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7953696</v>
      </c>
      <c r="E48" s="31">
        <v>6397082</v>
      </c>
      <c r="F48" s="31">
        <v>1908580</v>
      </c>
      <c r="G48" s="36">
        <f t="shared" si="0"/>
        <v>0.23996139656330842</v>
      </c>
      <c r="H48" s="31">
        <v>2662837</v>
      </c>
      <c r="I48" s="36">
        <f t="shared" si="1"/>
        <v>0.33479240343105898</v>
      </c>
      <c r="J48" s="31">
        <v>4090232</v>
      </c>
      <c r="K48" s="36">
        <f t="shared" si="2"/>
        <v>0.63939027200214094</v>
      </c>
      <c r="L48" s="31">
        <v>0</v>
      </c>
      <c r="M48" s="36">
        <f t="shared" si="3"/>
        <v>0</v>
      </c>
      <c r="N48" s="31">
        <f t="shared" si="4"/>
        <v>8661649</v>
      </c>
      <c r="O48" s="36">
        <f t="shared" si="5"/>
        <v>1.3539999956230044</v>
      </c>
      <c r="P48" s="31">
        <v>1247291</v>
      </c>
      <c r="Q48" s="31">
        <v>6988968</v>
      </c>
      <c r="R48" s="31">
        <v>6930168</v>
      </c>
      <c r="S48" s="31">
        <v>4521872</v>
      </c>
      <c r="T48" s="36">
        <f t="shared" si="6"/>
        <v>0.65249096414401497</v>
      </c>
      <c r="U48" s="36">
        <f t="shared" si="7"/>
        <v>2.2792924826684389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117000</v>
      </c>
      <c r="E49" s="31">
        <v>210000</v>
      </c>
      <c r="F49" s="31">
        <v>75420</v>
      </c>
      <c r="G49" s="36">
        <f t="shared" si="0"/>
        <v>0.64461538461538459</v>
      </c>
      <c r="H49" s="31">
        <v>70962</v>
      </c>
      <c r="I49" s="36">
        <f t="shared" si="1"/>
        <v>0.60651282051282052</v>
      </c>
      <c r="J49" s="31">
        <v>78512</v>
      </c>
      <c r="K49" s="36">
        <f t="shared" si="2"/>
        <v>0.37386666666666668</v>
      </c>
      <c r="L49" s="31">
        <v>0</v>
      </c>
      <c r="M49" s="36">
        <f t="shared" si="3"/>
        <v>0</v>
      </c>
      <c r="N49" s="31">
        <f t="shared" si="4"/>
        <v>224894</v>
      </c>
      <c r="O49" s="36">
        <f t="shared" si="5"/>
        <v>1.0709238095238096</v>
      </c>
      <c r="P49" s="31">
        <v>58770</v>
      </c>
      <c r="Q49" s="31">
        <v>0</v>
      </c>
      <c r="R49" s="31">
        <v>106500</v>
      </c>
      <c r="S49" s="31">
        <v>133843</v>
      </c>
      <c r="T49" s="36">
        <f t="shared" si="6"/>
        <v>1.2567417840375588</v>
      </c>
      <c r="U49" s="36">
        <f t="shared" si="7"/>
        <v>0.33591968691509266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783328</v>
      </c>
      <c r="E50" s="31">
        <v>913328</v>
      </c>
      <c r="F50" s="31">
        <v>142254</v>
      </c>
      <c r="G50" s="36">
        <f t="shared" si="0"/>
        <v>0.18160208750357448</v>
      </c>
      <c r="H50" s="31">
        <v>86330</v>
      </c>
      <c r="I50" s="36">
        <f t="shared" si="1"/>
        <v>0.11020926099922382</v>
      </c>
      <c r="J50" s="31">
        <v>136315</v>
      </c>
      <c r="K50" s="36">
        <f t="shared" si="2"/>
        <v>0.14925087153793598</v>
      </c>
      <c r="L50" s="31">
        <v>0</v>
      </c>
      <c r="M50" s="36">
        <f t="shared" si="3"/>
        <v>0</v>
      </c>
      <c r="N50" s="31">
        <f t="shared" si="4"/>
        <v>364899</v>
      </c>
      <c r="O50" s="36">
        <f t="shared" si="5"/>
        <v>0.39952678555787186</v>
      </c>
      <c r="P50" s="31">
        <v>152807</v>
      </c>
      <c r="Q50" s="31">
        <v>605268</v>
      </c>
      <c r="R50" s="31">
        <v>725268</v>
      </c>
      <c r="S50" s="31">
        <v>336150</v>
      </c>
      <c r="T50" s="36">
        <f t="shared" si="6"/>
        <v>0.46348384321381891</v>
      </c>
      <c r="U50" s="36">
        <f t="shared" si="7"/>
        <v>-0.10792699287336316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509511</v>
      </c>
      <c r="E51" s="31">
        <v>924511</v>
      </c>
      <c r="F51" s="31">
        <v>3174</v>
      </c>
      <c r="G51" s="36">
        <f t="shared" si="0"/>
        <v>6.2295024052473839E-3</v>
      </c>
      <c r="H51" s="31">
        <v>0</v>
      </c>
      <c r="I51" s="36">
        <f t="shared" si="1"/>
        <v>0</v>
      </c>
      <c r="J51" s="31">
        <v>391</v>
      </c>
      <c r="K51" s="36">
        <f t="shared" si="2"/>
        <v>4.2292628211021828E-4</v>
      </c>
      <c r="L51" s="31">
        <v>0</v>
      </c>
      <c r="M51" s="36">
        <f t="shared" si="3"/>
        <v>0</v>
      </c>
      <c r="N51" s="31">
        <f t="shared" si="4"/>
        <v>3565</v>
      </c>
      <c r="O51" s="36">
        <f t="shared" si="5"/>
        <v>3.8560925721814019E-3</v>
      </c>
      <c r="P51" s="31">
        <v>1783</v>
      </c>
      <c r="Q51" s="31">
        <v>506000</v>
      </c>
      <c r="R51" s="31">
        <v>506000</v>
      </c>
      <c r="S51" s="31">
        <v>7444</v>
      </c>
      <c r="T51" s="36">
        <f t="shared" si="6"/>
        <v>1.4711462450592886E-2</v>
      </c>
      <c r="U51" s="36">
        <f t="shared" si="7"/>
        <v>-0.78070667414469996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9363535</v>
      </c>
      <c r="E53" s="32">
        <f>SUM(E48:E52)</f>
        <v>8444921</v>
      </c>
      <c r="F53" s="32">
        <f>SUM(F48:F52)</f>
        <v>2129428</v>
      </c>
      <c r="G53" s="37">
        <f t="shared" si="0"/>
        <v>0.22741710262203324</v>
      </c>
      <c r="H53" s="32">
        <f>SUM(H48:H52)</f>
        <v>2820129</v>
      </c>
      <c r="I53" s="37">
        <f t="shared" si="1"/>
        <v>0.30118208561189763</v>
      </c>
      <c r="J53" s="32">
        <f>SUM(J48:J52)</f>
        <v>4305450</v>
      </c>
      <c r="K53" s="37">
        <f t="shared" si="2"/>
        <v>0.50982714935995255</v>
      </c>
      <c r="L53" s="32">
        <f>SUM(L48:L52)</f>
        <v>0</v>
      </c>
      <c r="M53" s="37">
        <f t="shared" si="3"/>
        <v>0</v>
      </c>
      <c r="N53" s="32">
        <f t="shared" si="4"/>
        <v>9255007</v>
      </c>
      <c r="O53" s="37">
        <f t="shared" si="5"/>
        <v>1.0959258233439957</v>
      </c>
      <c r="P53" s="32">
        <f>SUM(P48:P52)</f>
        <v>1460651</v>
      </c>
      <c r="Q53" s="32">
        <f>SUM(Q48:Q52)</f>
        <v>8100236</v>
      </c>
      <c r="R53" s="32">
        <f>SUM(R48:R52)</f>
        <v>8267936</v>
      </c>
      <c r="S53" s="32">
        <f>SUM(S48:S52)</f>
        <v>4999309</v>
      </c>
      <c r="T53" s="37">
        <f t="shared" si="6"/>
        <v>0.60466227605051615</v>
      </c>
      <c r="U53" s="37">
        <f t="shared" si="7"/>
        <v>1.9476240388703392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257209820</v>
      </c>
      <c r="E54" s="32">
        <f>SUM(E8:E9,E11:E18,E20:E26,E28:E34,E36:E39,E41:E46,E48:E52)</f>
        <v>249993985</v>
      </c>
      <c r="F54" s="32">
        <f>SUM(F8:F9,F11:F18,F20:F26,F28:F34,F36:F39,F41:F46,F48:F52)</f>
        <v>144870881</v>
      </c>
      <c r="G54" s="37">
        <f t="shared" si="0"/>
        <v>0.56324008546796545</v>
      </c>
      <c r="H54" s="32">
        <f>SUM(H8:H9,H11:H18,H20:H26,H28:H34,H36:H39,H41:H46,H48:H52)</f>
        <v>61278939</v>
      </c>
      <c r="I54" s="37">
        <f t="shared" si="1"/>
        <v>0.23824494336958052</v>
      </c>
      <c r="J54" s="32">
        <f>SUM(J8:J9,J11:J18,J20:J26,J28:J34,J36:J39,J41:J46,J48:J52)</f>
        <v>122538964</v>
      </c>
      <c r="K54" s="37">
        <f t="shared" si="2"/>
        <v>0.49016764943364538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328688784</v>
      </c>
      <c r="O54" s="37">
        <f t="shared" si="5"/>
        <v>1.3147867697696807</v>
      </c>
      <c r="P54" s="32">
        <f>SUM(P8:P9,P11:P18,P20:P26,P28:P34,P36:P39,P41:P46,P48:P52)</f>
        <v>120678482</v>
      </c>
      <c r="Q54" s="32">
        <f>SUM(Q8:Q9,Q11:Q18,Q20:Q26,Q28:Q34,Q36:Q39,Q41:Q46,Q48:Q52)</f>
        <v>242978608</v>
      </c>
      <c r="R54" s="32">
        <f>SUM(R8:R9,R11:R18,R20:R26,R28:R34,R36:R39,R41:R46,R48:R52)</f>
        <v>261527506</v>
      </c>
      <c r="S54" s="32">
        <f>SUM(S8:S9,S11:S18,S20:S26,S28:S34,S36:S39,S41:S46,S48:S52)</f>
        <v>336405457</v>
      </c>
      <c r="T54" s="37">
        <f t="shared" si="6"/>
        <v>1.2863100411319641</v>
      </c>
      <c r="U54" s="37">
        <f t="shared" si="7"/>
        <v>1.5416849542406519E-2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8536485</v>
      </c>
      <c r="E57" s="31">
        <v>8536485</v>
      </c>
      <c r="F57" s="31">
        <v>1573107</v>
      </c>
      <c r="G57" s="36">
        <f t="shared" ref="G57:G85" si="8">IF(($D57      =0),0,($F57      /$D57      ))</f>
        <v>0.18428041518259564</v>
      </c>
      <c r="H57" s="31">
        <v>1282699</v>
      </c>
      <c r="I57" s="36">
        <f t="shared" ref="I57:I85" si="9">IF(($D57      =0),0,($H57      /$D57      ))</f>
        <v>0.15026079235188722</v>
      </c>
      <c r="J57" s="31">
        <v>1323334</v>
      </c>
      <c r="K57" s="36">
        <f t="shared" ref="K57:K85" si="10">IF(($E57      =0),0,($J57      /$E57      ))</f>
        <v>0.15502094831772092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4179140</v>
      </c>
      <c r="O57" s="36">
        <f t="shared" ref="O57:O85" si="13">IF(($E57      =0),0,($N57      /$E57      ))</f>
        <v>0.48956215585220381</v>
      </c>
      <c r="P57" s="31">
        <v>1116542</v>
      </c>
      <c r="Q57" s="31">
        <v>8287850</v>
      </c>
      <c r="R57" s="31">
        <v>8287850</v>
      </c>
      <c r="S57" s="31">
        <v>3848087</v>
      </c>
      <c r="T57" s="36">
        <f t="shared" ref="T57:T85" si="14">IF(($R57      =0),0,($S57      /$R57      ))</f>
        <v>0.46430461458641265</v>
      </c>
      <c r="U57" s="36">
        <f t="shared" ref="U57:U85" si="15">IF(($P57      =0),0,(($J57      /$P57      )-1))</f>
        <v>0.18520754257340966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8536485</v>
      </c>
      <c r="E58" s="32">
        <f>E57</f>
        <v>8536485</v>
      </c>
      <c r="F58" s="32">
        <f>F57</f>
        <v>1573107</v>
      </c>
      <c r="G58" s="37">
        <f t="shared" si="8"/>
        <v>0.18428041518259564</v>
      </c>
      <c r="H58" s="32">
        <f>H57</f>
        <v>1282699</v>
      </c>
      <c r="I58" s="37">
        <f t="shared" si="9"/>
        <v>0.15026079235188722</v>
      </c>
      <c r="J58" s="32">
        <f>J57</f>
        <v>1323334</v>
      </c>
      <c r="K58" s="37">
        <f t="shared" si="10"/>
        <v>0.15502094831772092</v>
      </c>
      <c r="L58" s="32">
        <f>L57</f>
        <v>0</v>
      </c>
      <c r="M58" s="37">
        <f t="shared" si="11"/>
        <v>0</v>
      </c>
      <c r="N58" s="32">
        <f t="shared" si="12"/>
        <v>4179140</v>
      </c>
      <c r="O58" s="37">
        <f t="shared" si="13"/>
        <v>0.48956215585220381</v>
      </c>
      <c r="P58" s="32">
        <f>P57</f>
        <v>1116542</v>
      </c>
      <c r="Q58" s="32">
        <f>Q57</f>
        <v>8287850</v>
      </c>
      <c r="R58" s="32">
        <f>R57</f>
        <v>8287850</v>
      </c>
      <c r="S58" s="32">
        <f>S57</f>
        <v>3848087</v>
      </c>
      <c r="T58" s="37">
        <f t="shared" si="14"/>
        <v>0.46430461458641265</v>
      </c>
      <c r="U58" s="37">
        <f t="shared" si="15"/>
        <v>0.18520754257340966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3420820</v>
      </c>
      <c r="E59" s="31">
        <v>3420820</v>
      </c>
      <c r="F59" s="31">
        <v>9989</v>
      </c>
      <c r="G59" s="36">
        <f t="shared" si="8"/>
        <v>2.9200601025485117E-3</v>
      </c>
      <c r="H59" s="31">
        <v>11827</v>
      </c>
      <c r="I59" s="36">
        <f t="shared" si="9"/>
        <v>3.4573581772791317E-3</v>
      </c>
      <c r="J59" s="31">
        <v>13518</v>
      </c>
      <c r="K59" s="36">
        <f t="shared" si="10"/>
        <v>3.9516840991341258E-3</v>
      </c>
      <c r="L59" s="31">
        <v>0</v>
      </c>
      <c r="M59" s="36">
        <f t="shared" si="11"/>
        <v>0</v>
      </c>
      <c r="N59" s="31">
        <f t="shared" si="12"/>
        <v>35334</v>
      </c>
      <c r="O59" s="36">
        <f t="shared" si="13"/>
        <v>1.032910237896177E-2</v>
      </c>
      <c r="P59" s="31">
        <v>1800</v>
      </c>
      <c r="Q59" s="31">
        <v>0</v>
      </c>
      <c r="R59" s="31">
        <v>0</v>
      </c>
      <c r="S59" s="31">
        <v>5713</v>
      </c>
      <c r="T59" s="36">
        <f t="shared" si="14"/>
        <v>0</v>
      </c>
      <c r="U59" s="36">
        <f t="shared" si="15"/>
        <v>6.51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3961560</v>
      </c>
      <c r="E60" s="31">
        <v>3961560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3595450</v>
      </c>
      <c r="R60" s="31">
        <v>3574086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73488</v>
      </c>
      <c r="E61" s="31">
        <v>73488</v>
      </c>
      <c r="F61" s="31">
        <v>6790</v>
      </c>
      <c r="G61" s="36">
        <f t="shared" si="8"/>
        <v>9.2396037448290877E-2</v>
      </c>
      <c r="H61" s="31">
        <v>18773</v>
      </c>
      <c r="I61" s="36">
        <f t="shared" si="9"/>
        <v>0.25545667319834531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25563</v>
      </c>
      <c r="O61" s="36">
        <f t="shared" si="13"/>
        <v>0.3478527106466362</v>
      </c>
      <c r="P61" s="31">
        <v>17038</v>
      </c>
      <c r="Q61" s="31">
        <v>97414</v>
      </c>
      <c r="R61" s="31">
        <v>69318</v>
      </c>
      <c r="S61" s="31">
        <v>41325</v>
      </c>
      <c r="T61" s="36">
        <f t="shared" si="14"/>
        <v>0.59616549813901154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7455868</v>
      </c>
      <c r="E63" s="32">
        <f>SUM(E59:E62)</f>
        <v>7455868</v>
      </c>
      <c r="F63" s="32">
        <f>SUM(F59:F62)</f>
        <v>16779</v>
      </c>
      <c r="G63" s="37">
        <f t="shared" si="8"/>
        <v>2.2504422020346929E-3</v>
      </c>
      <c r="H63" s="32">
        <f>SUM(H59:H62)</f>
        <v>30600</v>
      </c>
      <c r="I63" s="37">
        <f t="shared" si="9"/>
        <v>4.1041499125252755E-3</v>
      </c>
      <c r="J63" s="32">
        <f>SUM(J59:J62)</f>
        <v>13518</v>
      </c>
      <c r="K63" s="37">
        <f t="shared" si="10"/>
        <v>1.8130685790038129E-3</v>
      </c>
      <c r="L63" s="32">
        <f>SUM(L59:L62)</f>
        <v>0</v>
      </c>
      <c r="M63" s="37">
        <f t="shared" si="11"/>
        <v>0</v>
      </c>
      <c r="N63" s="32">
        <f t="shared" si="12"/>
        <v>60897</v>
      </c>
      <c r="O63" s="37">
        <f t="shared" si="13"/>
        <v>8.1676606935637813E-3</v>
      </c>
      <c r="P63" s="32">
        <f>SUM(P59:P62)</f>
        <v>18838</v>
      </c>
      <c r="Q63" s="32">
        <f>SUM(Q59:Q62)</f>
        <v>3692864</v>
      </c>
      <c r="R63" s="32">
        <f>SUM(R59:R62)</f>
        <v>3643404</v>
      </c>
      <c r="S63" s="32">
        <f>SUM(S59:S62)</f>
        <v>47038</v>
      </c>
      <c r="T63" s="37">
        <f t="shared" si="14"/>
        <v>1.2910454069875314E-2</v>
      </c>
      <c r="U63" s="37">
        <f t="shared" si="15"/>
        <v>-0.28240789892769935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25000000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1135839</v>
      </c>
      <c r="E65" s="31">
        <v>1135839</v>
      </c>
      <c r="F65" s="31">
        <v>49840</v>
      </c>
      <c r="G65" s="36">
        <f t="shared" si="8"/>
        <v>4.3879458268293307E-2</v>
      </c>
      <c r="H65" s="31">
        <v>77529</v>
      </c>
      <c r="I65" s="36">
        <f t="shared" si="9"/>
        <v>6.8257032906952481E-2</v>
      </c>
      <c r="J65" s="31">
        <v>66838</v>
      </c>
      <c r="K65" s="36">
        <f t="shared" si="10"/>
        <v>5.8844607378334426E-2</v>
      </c>
      <c r="L65" s="31">
        <v>0</v>
      </c>
      <c r="M65" s="36">
        <f t="shared" si="11"/>
        <v>0</v>
      </c>
      <c r="N65" s="31">
        <f t="shared" si="12"/>
        <v>194207</v>
      </c>
      <c r="O65" s="36">
        <f t="shared" si="13"/>
        <v>0.17098109855358021</v>
      </c>
      <c r="P65" s="31">
        <v>45250</v>
      </c>
      <c r="Q65" s="31">
        <v>1117063</v>
      </c>
      <c r="R65" s="31">
        <v>1173134</v>
      </c>
      <c r="S65" s="31">
        <v>165719</v>
      </c>
      <c r="T65" s="36">
        <f t="shared" si="14"/>
        <v>0.14126178254146585</v>
      </c>
      <c r="U65" s="36">
        <f t="shared" si="15"/>
        <v>0.47708287292817686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638275</v>
      </c>
      <c r="E66" s="31">
        <v>800100</v>
      </c>
      <c r="F66" s="31">
        <v>225165</v>
      </c>
      <c r="G66" s="36">
        <f t="shared" si="8"/>
        <v>0.35277114096588463</v>
      </c>
      <c r="H66" s="31">
        <v>180940</v>
      </c>
      <c r="I66" s="36">
        <f t="shared" si="9"/>
        <v>0.28348282480122206</v>
      </c>
      <c r="J66" s="31">
        <v>328181</v>
      </c>
      <c r="K66" s="36">
        <f t="shared" si="10"/>
        <v>0.41017497812773401</v>
      </c>
      <c r="L66" s="31">
        <v>0</v>
      </c>
      <c r="M66" s="36">
        <f t="shared" si="11"/>
        <v>0</v>
      </c>
      <c r="N66" s="31">
        <f t="shared" si="12"/>
        <v>734286</v>
      </c>
      <c r="O66" s="36">
        <f t="shared" si="13"/>
        <v>0.91774278215223093</v>
      </c>
      <c r="P66" s="31">
        <v>346843</v>
      </c>
      <c r="Q66" s="31">
        <v>100000</v>
      </c>
      <c r="R66" s="31">
        <v>550000</v>
      </c>
      <c r="S66" s="31">
        <v>668290</v>
      </c>
      <c r="T66" s="36">
        <f t="shared" si="14"/>
        <v>1.2150727272727273</v>
      </c>
      <c r="U66" s="36">
        <f t="shared" si="15"/>
        <v>-5.3805324022684564E-2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14131662</v>
      </c>
      <c r="E67" s="31">
        <v>14131662</v>
      </c>
      <c r="F67" s="31">
        <v>440104</v>
      </c>
      <c r="G67" s="36">
        <f t="shared" si="8"/>
        <v>3.1143116782725203E-2</v>
      </c>
      <c r="H67" s="31">
        <v>530174</v>
      </c>
      <c r="I67" s="36">
        <f t="shared" si="9"/>
        <v>3.7516747853154148E-2</v>
      </c>
      <c r="J67" s="31">
        <v>447254</v>
      </c>
      <c r="K67" s="36">
        <f t="shared" si="10"/>
        <v>3.1649072840830753E-2</v>
      </c>
      <c r="L67" s="31">
        <v>0</v>
      </c>
      <c r="M67" s="36">
        <f t="shared" si="11"/>
        <v>0</v>
      </c>
      <c r="N67" s="31">
        <f t="shared" si="12"/>
        <v>1417532</v>
      </c>
      <c r="O67" s="36">
        <f t="shared" si="13"/>
        <v>0.1003089374767101</v>
      </c>
      <c r="P67" s="31">
        <v>252314</v>
      </c>
      <c r="Q67" s="31">
        <v>13331757</v>
      </c>
      <c r="R67" s="31">
        <v>13331757</v>
      </c>
      <c r="S67" s="31">
        <v>1109546</v>
      </c>
      <c r="T67" s="36">
        <f t="shared" si="14"/>
        <v>8.3225789368948144E-2</v>
      </c>
      <c r="U67" s="36">
        <f t="shared" si="15"/>
        <v>0.77260873356214876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633000</v>
      </c>
      <c r="E68" s="31">
        <v>633000</v>
      </c>
      <c r="F68" s="31">
        <v>79797</v>
      </c>
      <c r="G68" s="36">
        <f t="shared" si="8"/>
        <v>0.12606161137440758</v>
      </c>
      <c r="H68" s="31">
        <v>31558</v>
      </c>
      <c r="I68" s="36">
        <f t="shared" si="9"/>
        <v>4.9854660347551344E-2</v>
      </c>
      <c r="J68" s="31">
        <v>36887</v>
      </c>
      <c r="K68" s="36">
        <f t="shared" si="10"/>
        <v>5.8273301737756716E-2</v>
      </c>
      <c r="L68" s="31">
        <v>0</v>
      </c>
      <c r="M68" s="36">
        <f t="shared" si="11"/>
        <v>0</v>
      </c>
      <c r="N68" s="31">
        <f t="shared" si="12"/>
        <v>148242</v>
      </c>
      <c r="O68" s="36">
        <f t="shared" si="13"/>
        <v>0.23418957345971564</v>
      </c>
      <c r="P68" s="31">
        <v>32603</v>
      </c>
      <c r="Q68" s="31">
        <v>818351</v>
      </c>
      <c r="R68" s="31">
        <v>570000</v>
      </c>
      <c r="S68" s="31">
        <v>192759</v>
      </c>
      <c r="T68" s="36">
        <f t="shared" si="14"/>
        <v>0.33817368421052629</v>
      </c>
      <c r="U68" s="36">
        <f t="shared" si="15"/>
        <v>0.13139895101677768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16538776</v>
      </c>
      <c r="E70" s="32">
        <f>SUM(E64:E69)</f>
        <v>41700601</v>
      </c>
      <c r="F70" s="32">
        <f>SUM(F64:F69)</f>
        <v>794906</v>
      </c>
      <c r="G70" s="37">
        <f t="shared" si="8"/>
        <v>4.8063169850054197E-2</v>
      </c>
      <c r="H70" s="32">
        <f>SUM(H64:H69)</f>
        <v>820201</v>
      </c>
      <c r="I70" s="37">
        <f t="shared" si="9"/>
        <v>4.9592605885707623E-2</v>
      </c>
      <c r="J70" s="32">
        <f>SUM(J64:J69)</f>
        <v>879160</v>
      </c>
      <c r="K70" s="37">
        <f t="shared" si="10"/>
        <v>2.1082669767757065E-2</v>
      </c>
      <c r="L70" s="32">
        <f>SUM(L64:L69)</f>
        <v>0</v>
      </c>
      <c r="M70" s="37">
        <f t="shared" si="11"/>
        <v>0</v>
      </c>
      <c r="N70" s="32">
        <f t="shared" si="12"/>
        <v>2494267</v>
      </c>
      <c r="O70" s="37">
        <f t="shared" si="13"/>
        <v>5.981369429184006E-2</v>
      </c>
      <c r="P70" s="32">
        <f>SUM(P64:P69)</f>
        <v>677010</v>
      </c>
      <c r="Q70" s="32">
        <f>SUM(Q64:Q69)</f>
        <v>15367171</v>
      </c>
      <c r="R70" s="32">
        <f>SUM(R64:R69)</f>
        <v>15624891</v>
      </c>
      <c r="S70" s="32">
        <f>SUM(S64:S69)</f>
        <v>2136314</v>
      </c>
      <c r="T70" s="37">
        <f t="shared" si="14"/>
        <v>0.13672504979394737</v>
      </c>
      <c r="U70" s="37">
        <f t="shared" si="15"/>
        <v>0.29859233984726963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1209012</v>
      </c>
      <c r="E71" s="31">
        <v>1020276</v>
      </c>
      <c r="F71" s="31">
        <v>276313</v>
      </c>
      <c r="G71" s="36">
        <f t="shared" si="8"/>
        <v>0.22854446440564694</v>
      </c>
      <c r="H71" s="31">
        <v>222902</v>
      </c>
      <c r="I71" s="36">
        <f t="shared" si="9"/>
        <v>0.18436706997118307</v>
      </c>
      <c r="J71" s="31">
        <v>209586</v>
      </c>
      <c r="K71" s="36">
        <f t="shared" si="10"/>
        <v>0.20542088611316939</v>
      </c>
      <c r="L71" s="31">
        <v>0</v>
      </c>
      <c r="M71" s="36">
        <f t="shared" si="11"/>
        <v>0</v>
      </c>
      <c r="N71" s="31">
        <f t="shared" si="12"/>
        <v>708801</v>
      </c>
      <c r="O71" s="36">
        <f t="shared" si="13"/>
        <v>0.69471495948155204</v>
      </c>
      <c r="P71" s="31">
        <v>223424</v>
      </c>
      <c r="Q71" s="31">
        <v>780000</v>
      </c>
      <c r="R71" s="31">
        <v>1151422</v>
      </c>
      <c r="S71" s="31">
        <v>758780</v>
      </c>
      <c r="T71" s="36">
        <f t="shared" si="14"/>
        <v>0.65899383544868861</v>
      </c>
      <c r="U71" s="36">
        <f t="shared" si="15"/>
        <v>-6.1936049842452046E-2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5075334</v>
      </c>
      <c r="E72" s="31">
        <v>5075334</v>
      </c>
      <c r="F72" s="31">
        <v>398254</v>
      </c>
      <c r="G72" s="36">
        <f t="shared" si="8"/>
        <v>7.8468530346968296E-2</v>
      </c>
      <c r="H72" s="31">
        <v>2256439</v>
      </c>
      <c r="I72" s="36">
        <f t="shared" si="9"/>
        <v>0.44458926249976849</v>
      </c>
      <c r="J72" s="31">
        <v>483283</v>
      </c>
      <c r="K72" s="36">
        <f t="shared" si="10"/>
        <v>9.5221910518598379E-2</v>
      </c>
      <c r="L72" s="31">
        <v>0</v>
      </c>
      <c r="M72" s="36">
        <f t="shared" si="11"/>
        <v>0</v>
      </c>
      <c r="N72" s="31">
        <f t="shared" si="12"/>
        <v>3137976</v>
      </c>
      <c r="O72" s="36">
        <f t="shared" si="13"/>
        <v>0.61827970336533522</v>
      </c>
      <c r="P72" s="31">
        <v>2344683</v>
      </c>
      <c r="Q72" s="31">
        <v>4977574</v>
      </c>
      <c r="R72" s="31">
        <v>4977574</v>
      </c>
      <c r="S72" s="31">
        <v>4993592</v>
      </c>
      <c r="T72" s="36">
        <f t="shared" si="14"/>
        <v>1.0032180335239618</v>
      </c>
      <c r="U72" s="36">
        <f t="shared" si="15"/>
        <v>-0.7938813050634137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2628731</v>
      </c>
      <c r="E73" s="31">
        <v>2628731</v>
      </c>
      <c r="F73" s="31">
        <v>1092911</v>
      </c>
      <c r="G73" s="36">
        <f t="shared" si="8"/>
        <v>0.41575611958774022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1092911</v>
      </c>
      <c r="O73" s="36">
        <f t="shared" si="13"/>
        <v>0.41575611958774022</v>
      </c>
      <c r="P73" s="31">
        <v>0</v>
      </c>
      <c r="Q73" s="31">
        <v>2474208</v>
      </c>
      <c r="R73" s="31">
        <v>2474208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3085921</v>
      </c>
      <c r="E74" s="31">
        <v>2417997</v>
      </c>
      <c r="F74" s="31">
        <v>609162</v>
      </c>
      <c r="G74" s="36">
        <f t="shared" si="8"/>
        <v>0.19740038711295591</v>
      </c>
      <c r="H74" s="31">
        <v>458215</v>
      </c>
      <c r="I74" s="36">
        <f t="shared" si="9"/>
        <v>0.14848565468785493</v>
      </c>
      <c r="J74" s="31">
        <v>492208</v>
      </c>
      <c r="K74" s="36">
        <f t="shared" si="10"/>
        <v>0.20356021947090919</v>
      </c>
      <c r="L74" s="31">
        <v>0</v>
      </c>
      <c r="M74" s="36">
        <f t="shared" si="11"/>
        <v>0</v>
      </c>
      <c r="N74" s="31">
        <f t="shared" si="12"/>
        <v>1559585</v>
      </c>
      <c r="O74" s="36">
        <f t="shared" si="13"/>
        <v>0.6449904611130618</v>
      </c>
      <c r="P74" s="31">
        <v>435556</v>
      </c>
      <c r="Q74" s="31">
        <v>2499027</v>
      </c>
      <c r="R74" s="31">
        <v>2495529</v>
      </c>
      <c r="S74" s="31">
        <v>1412544</v>
      </c>
      <c r="T74" s="36">
        <f t="shared" si="14"/>
        <v>0.56602988785143349</v>
      </c>
      <c r="U74" s="36">
        <f t="shared" si="15"/>
        <v>0.13006823462425032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215694</v>
      </c>
      <c r="E75" s="31">
        <v>215694</v>
      </c>
      <c r="F75" s="31">
        <v>62866</v>
      </c>
      <c r="G75" s="36">
        <f t="shared" si="8"/>
        <v>0.29145919682513188</v>
      </c>
      <c r="H75" s="31">
        <v>44704</v>
      </c>
      <c r="I75" s="36">
        <f t="shared" si="9"/>
        <v>0.20725657644626183</v>
      </c>
      <c r="J75" s="31">
        <v>49522</v>
      </c>
      <c r="K75" s="36">
        <f t="shared" si="10"/>
        <v>0.22959377636837372</v>
      </c>
      <c r="L75" s="31">
        <v>0</v>
      </c>
      <c r="M75" s="36">
        <f t="shared" si="11"/>
        <v>0</v>
      </c>
      <c r="N75" s="31">
        <f t="shared" si="12"/>
        <v>157092</v>
      </c>
      <c r="O75" s="36">
        <f t="shared" si="13"/>
        <v>0.72830954963976746</v>
      </c>
      <c r="P75" s="31">
        <v>131480</v>
      </c>
      <c r="Q75" s="31">
        <v>2100511</v>
      </c>
      <c r="R75" s="31">
        <v>467915</v>
      </c>
      <c r="S75" s="31">
        <v>365273</v>
      </c>
      <c r="T75" s="36">
        <f t="shared" si="14"/>
        <v>0.7806396460895676</v>
      </c>
      <c r="U75" s="36">
        <f t="shared" si="15"/>
        <v>-0.62334955886826893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4446324</v>
      </c>
      <c r="E76" s="31">
        <v>4446324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4446319</v>
      </c>
      <c r="R76" s="31">
        <v>4446319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33381300</v>
      </c>
      <c r="E77" s="31">
        <v>0</v>
      </c>
      <c r="F77" s="31">
        <v>0</v>
      </c>
      <c r="G77" s="36">
        <f t="shared" si="8"/>
        <v>0</v>
      </c>
      <c r="H77" s="31">
        <v>302769</v>
      </c>
      <c r="I77" s="36">
        <f t="shared" si="9"/>
        <v>9.0700182437472472E-3</v>
      </c>
      <c r="J77" s="31">
        <v>750000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1052769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50042316</v>
      </c>
      <c r="E78" s="32">
        <f>SUM(E71:E77)</f>
        <v>15804356</v>
      </c>
      <c r="F78" s="32">
        <f>SUM(F71:F77)</f>
        <v>2439506</v>
      </c>
      <c r="G78" s="37">
        <f t="shared" si="8"/>
        <v>4.8748862862382308E-2</v>
      </c>
      <c r="H78" s="32">
        <f>SUM(H71:H77)</f>
        <v>3285029</v>
      </c>
      <c r="I78" s="37">
        <f t="shared" si="9"/>
        <v>6.5645023303877462E-2</v>
      </c>
      <c r="J78" s="32">
        <f>SUM(J71:J77)</f>
        <v>1984599</v>
      </c>
      <c r="K78" s="37">
        <f t="shared" si="10"/>
        <v>0.12557291167068116</v>
      </c>
      <c r="L78" s="32">
        <f>SUM(L71:L77)</f>
        <v>0</v>
      </c>
      <c r="M78" s="37">
        <f t="shared" si="11"/>
        <v>0</v>
      </c>
      <c r="N78" s="32">
        <f t="shared" si="12"/>
        <v>7709134</v>
      </c>
      <c r="O78" s="37">
        <f t="shared" si="13"/>
        <v>0.48778539283726585</v>
      </c>
      <c r="P78" s="32">
        <f>SUM(P71:P77)</f>
        <v>3135143</v>
      </c>
      <c r="Q78" s="32">
        <f>SUM(Q71:Q77)</f>
        <v>17277639</v>
      </c>
      <c r="R78" s="32">
        <f>SUM(R71:R77)</f>
        <v>16012967</v>
      </c>
      <c r="S78" s="32">
        <f>SUM(S71:S77)</f>
        <v>7530189</v>
      </c>
      <c r="T78" s="37">
        <f t="shared" si="14"/>
        <v>0.47025569964641778</v>
      </c>
      <c r="U78" s="37">
        <f t="shared" si="15"/>
        <v>-0.36698294144796584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3572806</v>
      </c>
      <c r="E79" s="31">
        <v>3572806</v>
      </c>
      <c r="F79" s="31">
        <v>393289</v>
      </c>
      <c r="G79" s="36">
        <f t="shared" si="8"/>
        <v>0.11007846493764285</v>
      </c>
      <c r="H79" s="31">
        <v>459094</v>
      </c>
      <c r="I79" s="36">
        <f t="shared" si="9"/>
        <v>0.12849676136907517</v>
      </c>
      <c r="J79" s="31">
        <v>448025</v>
      </c>
      <c r="K79" s="36">
        <f t="shared" si="10"/>
        <v>0.12539863625396958</v>
      </c>
      <c r="L79" s="31">
        <v>0</v>
      </c>
      <c r="M79" s="36">
        <f t="shared" si="11"/>
        <v>0</v>
      </c>
      <c r="N79" s="31">
        <f t="shared" si="12"/>
        <v>1300408</v>
      </c>
      <c r="O79" s="36">
        <f t="shared" si="13"/>
        <v>0.36397386256068759</v>
      </c>
      <c r="P79" s="31">
        <v>1300766</v>
      </c>
      <c r="Q79" s="31">
        <v>3405916</v>
      </c>
      <c r="R79" s="31">
        <v>3405916</v>
      </c>
      <c r="S79" s="31">
        <v>1300766</v>
      </c>
      <c r="T79" s="36">
        <f t="shared" si="14"/>
        <v>0.38191370544664049</v>
      </c>
      <c r="U79" s="36">
        <f t="shared" si="15"/>
        <v>-0.65556833435068262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1082300</v>
      </c>
      <c r="E80" s="31">
        <v>1101577</v>
      </c>
      <c r="F80" s="31">
        <v>279294</v>
      </c>
      <c r="G80" s="36">
        <f t="shared" si="8"/>
        <v>0.2580559918691675</v>
      </c>
      <c r="H80" s="31">
        <v>268381</v>
      </c>
      <c r="I80" s="36">
        <f t="shared" si="9"/>
        <v>0.24797283562782962</v>
      </c>
      <c r="J80" s="31">
        <v>238696</v>
      </c>
      <c r="K80" s="36">
        <f t="shared" si="10"/>
        <v>0.21668571511569323</v>
      </c>
      <c r="L80" s="31">
        <v>0</v>
      </c>
      <c r="M80" s="36">
        <f t="shared" si="11"/>
        <v>0</v>
      </c>
      <c r="N80" s="31">
        <f t="shared" si="12"/>
        <v>786371</v>
      </c>
      <c r="O80" s="36">
        <f t="shared" si="13"/>
        <v>0.7138593126036582</v>
      </c>
      <c r="P80" s="31">
        <v>258362</v>
      </c>
      <c r="Q80" s="31">
        <v>788177</v>
      </c>
      <c r="R80" s="31">
        <v>958177</v>
      </c>
      <c r="S80" s="31">
        <v>797717</v>
      </c>
      <c r="T80" s="36">
        <f t="shared" si="14"/>
        <v>0.83253615981180928</v>
      </c>
      <c r="U80" s="36">
        <f t="shared" si="15"/>
        <v>-7.6118004969771058E-2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729700</v>
      </c>
      <c r="E81" s="31">
        <v>729700</v>
      </c>
      <c r="F81" s="31">
        <v>71670</v>
      </c>
      <c r="G81" s="36">
        <f t="shared" si="8"/>
        <v>9.8218445936686313E-2</v>
      </c>
      <c r="H81" s="31">
        <v>1144868</v>
      </c>
      <c r="I81" s="36">
        <f t="shared" si="9"/>
        <v>1.5689571056598601</v>
      </c>
      <c r="J81" s="31">
        <v>-996487</v>
      </c>
      <c r="K81" s="36">
        <f t="shared" si="10"/>
        <v>-1.365611895299438</v>
      </c>
      <c r="L81" s="31">
        <v>0</v>
      </c>
      <c r="M81" s="36">
        <f t="shared" si="11"/>
        <v>0</v>
      </c>
      <c r="N81" s="31">
        <f t="shared" si="12"/>
        <v>220051</v>
      </c>
      <c r="O81" s="36">
        <f t="shared" si="13"/>
        <v>0.30156365629710841</v>
      </c>
      <c r="P81" s="31">
        <v>83208</v>
      </c>
      <c r="Q81" s="31">
        <v>727700</v>
      </c>
      <c r="R81" s="31">
        <v>727700</v>
      </c>
      <c r="S81" s="31">
        <v>231818</v>
      </c>
      <c r="T81" s="36">
        <f t="shared" si="14"/>
        <v>0.31856259447574548</v>
      </c>
      <c r="U81" s="36">
        <f t="shared" si="15"/>
        <v>-12.975855686953178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5384806</v>
      </c>
      <c r="E84" s="32">
        <f>SUM(E79:E83)</f>
        <v>5404083</v>
      </c>
      <c r="F84" s="32">
        <f>SUM(F79:F83)</f>
        <v>744253</v>
      </c>
      <c r="G84" s="37">
        <f t="shared" si="8"/>
        <v>0.13821352152705224</v>
      </c>
      <c r="H84" s="32">
        <f>SUM(H79:H83)</f>
        <v>1872343</v>
      </c>
      <c r="I84" s="37">
        <f t="shared" si="9"/>
        <v>0.34770853397504015</v>
      </c>
      <c r="J84" s="32">
        <f>SUM(J79:J83)</f>
        <v>-309766</v>
      </c>
      <c r="K84" s="37">
        <f t="shared" si="10"/>
        <v>-5.7320733230781247E-2</v>
      </c>
      <c r="L84" s="32">
        <f>SUM(L79:L83)</f>
        <v>0</v>
      </c>
      <c r="M84" s="37">
        <f t="shared" si="11"/>
        <v>0</v>
      </c>
      <c r="N84" s="32">
        <f t="shared" si="12"/>
        <v>2306830</v>
      </c>
      <c r="O84" s="37">
        <f t="shared" si="13"/>
        <v>0.42686798111724045</v>
      </c>
      <c r="P84" s="32">
        <f>SUM(P79:P83)</f>
        <v>1642336</v>
      </c>
      <c r="Q84" s="32">
        <f>SUM(Q79:Q83)</f>
        <v>4921793</v>
      </c>
      <c r="R84" s="32">
        <f>SUM(R79:R83)</f>
        <v>5091793</v>
      </c>
      <c r="S84" s="32">
        <f>SUM(S79:S83)</f>
        <v>2330301</v>
      </c>
      <c r="T84" s="37">
        <f t="shared" si="14"/>
        <v>0.45765823551742973</v>
      </c>
      <c r="U84" s="37">
        <f t="shared" si="15"/>
        <v>-1.1886130487305886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87958251</v>
      </c>
      <c r="E85" s="32">
        <f>SUM(E57,E59:E62,E64:E69,E71:E77,E79:E83)</f>
        <v>78901393</v>
      </c>
      <c r="F85" s="32">
        <f>SUM(F57,F59:F62,F64:F69,F71:F77,F79:F83)</f>
        <v>5568551</v>
      </c>
      <c r="G85" s="37">
        <f t="shared" si="8"/>
        <v>6.330902373217949E-2</v>
      </c>
      <c r="H85" s="32">
        <f>SUM(H57,H59:H62,H64:H69,H71:H77,H79:H83)</f>
        <v>7290872</v>
      </c>
      <c r="I85" s="37">
        <f t="shared" si="9"/>
        <v>8.2890142961119129E-2</v>
      </c>
      <c r="J85" s="32">
        <f>SUM(J57,J59:J62,J64:J69,J71:J77,J79:J83)</f>
        <v>3890845</v>
      </c>
      <c r="K85" s="37">
        <f t="shared" si="10"/>
        <v>4.9312754212083428E-2</v>
      </c>
      <c r="L85" s="32">
        <f>SUM(L57,L59:L62,L64:L69,L71:L77,L79:L83)</f>
        <v>0</v>
      </c>
      <c r="M85" s="37">
        <f t="shared" si="11"/>
        <v>0</v>
      </c>
      <c r="N85" s="32">
        <f t="shared" si="12"/>
        <v>16750268</v>
      </c>
      <c r="O85" s="37">
        <f t="shared" si="13"/>
        <v>0.21229369169692605</v>
      </c>
      <c r="P85" s="32">
        <f>SUM(P57,P59:P62,P64:P69,P71:P77,P79:P83)</f>
        <v>6589869</v>
      </c>
      <c r="Q85" s="32">
        <f>SUM(Q57,Q59:Q62,Q64:Q69,Q71:Q77,Q79:Q83)</f>
        <v>49547317</v>
      </c>
      <c r="R85" s="32">
        <f>SUM(R57,R59:R62,R64:R69,R71:R77,R79:R83)</f>
        <v>48660905</v>
      </c>
      <c r="S85" s="32">
        <f>SUM(S57,S59:S62,S64:S69,S71:S77,S79:S83)</f>
        <v>15891929</v>
      </c>
      <c r="T85" s="37">
        <f t="shared" si="14"/>
        <v>0.32658515085159223</v>
      </c>
      <c r="U85" s="37">
        <f t="shared" si="15"/>
        <v>-0.40957172289767829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40095113</v>
      </c>
      <c r="E88" s="31">
        <v>40223043</v>
      </c>
      <c r="F88" s="31">
        <v>8655263</v>
      </c>
      <c r="G88" s="36">
        <f t="shared" ref="G88:G99" si="16">IF(($D88      =0),0,($F88      /$D88      ))</f>
        <v>0.2158682780118365</v>
      </c>
      <c r="H88" s="31">
        <v>11068262</v>
      </c>
      <c r="I88" s="36">
        <f t="shared" ref="I88:I99" si="17">IF(($D88      =0),0,($H88      /$D88      ))</f>
        <v>0.27605015104958053</v>
      </c>
      <c r="J88" s="31">
        <v>9479084</v>
      </c>
      <c r="K88" s="36">
        <f t="shared" ref="K88:K99" si="18">IF(($E88      =0),0,($J88      /$E88      ))</f>
        <v>0.23566302529622138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29202609</v>
      </c>
      <c r="O88" s="36">
        <f t="shared" ref="O88:O99" si="21">IF(($E88      =0),0,($N88      /$E88      ))</f>
        <v>0.72601690031258947</v>
      </c>
      <c r="P88" s="31">
        <v>9417877</v>
      </c>
      <c r="Q88" s="31">
        <v>50736359</v>
      </c>
      <c r="R88" s="31">
        <v>51724359</v>
      </c>
      <c r="S88" s="31">
        <v>23727234</v>
      </c>
      <c r="T88" s="36">
        <f t="shared" ref="T88:T99" si="22">IF(($R88      =0),0,($S88      /$R88      ))</f>
        <v>0.45872456341121598</v>
      </c>
      <c r="U88" s="36">
        <f t="shared" ref="U88:U99" si="23">IF(($P88      =0),0,(($J88      /$P88      )-1))</f>
        <v>6.4990230813164462E-3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120342000</v>
      </c>
      <c r="E89" s="31">
        <v>125708000</v>
      </c>
      <c r="F89" s="31">
        <v>33720226</v>
      </c>
      <c r="G89" s="36">
        <f t="shared" si="16"/>
        <v>0.28020330391716941</v>
      </c>
      <c r="H89" s="31">
        <v>43106971</v>
      </c>
      <c r="I89" s="36">
        <f t="shared" si="17"/>
        <v>0.35820387728307657</v>
      </c>
      <c r="J89" s="31">
        <v>33168076</v>
      </c>
      <c r="K89" s="36">
        <f t="shared" si="18"/>
        <v>0.26385016068985268</v>
      </c>
      <c r="L89" s="31">
        <v>0</v>
      </c>
      <c r="M89" s="36">
        <f t="shared" si="19"/>
        <v>0</v>
      </c>
      <c r="N89" s="31">
        <f t="shared" si="20"/>
        <v>109995273</v>
      </c>
      <c r="O89" s="36">
        <f t="shared" si="21"/>
        <v>0.87500614917109487</v>
      </c>
      <c r="P89" s="31">
        <v>41562594</v>
      </c>
      <c r="Q89" s="31">
        <v>154371000</v>
      </c>
      <c r="R89" s="31">
        <v>121336000</v>
      </c>
      <c r="S89" s="31">
        <v>117433516</v>
      </c>
      <c r="T89" s="36">
        <f t="shared" si="22"/>
        <v>0.96783737720050111</v>
      </c>
      <c r="U89" s="36">
        <f t="shared" si="23"/>
        <v>-0.20197290862066986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47083972</v>
      </c>
      <c r="E90" s="31">
        <v>49231669</v>
      </c>
      <c r="F90" s="31">
        <v>8047903</v>
      </c>
      <c r="G90" s="36">
        <f t="shared" si="16"/>
        <v>0.17092659472314697</v>
      </c>
      <c r="H90" s="31">
        <v>15286400</v>
      </c>
      <c r="I90" s="36">
        <f t="shared" si="17"/>
        <v>0.32466249873736225</v>
      </c>
      <c r="J90" s="31">
        <v>12950854</v>
      </c>
      <c r="K90" s="36">
        <f t="shared" si="18"/>
        <v>0.26305941405317784</v>
      </c>
      <c r="L90" s="31">
        <v>0</v>
      </c>
      <c r="M90" s="36">
        <f t="shared" si="19"/>
        <v>0</v>
      </c>
      <c r="N90" s="31">
        <f t="shared" si="20"/>
        <v>36285157</v>
      </c>
      <c r="O90" s="36">
        <f t="shared" si="21"/>
        <v>0.73702878120991588</v>
      </c>
      <c r="P90" s="31">
        <v>11951168</v>
      </c>
      <c r="Q90" s="31">
        <v>46825799</v>
      </c>
      <c r="R90" s="31">
        <v>46269016</v>
      </c>
      <c r="S90" s="31">
        <v>14764592</v>
      </c>
      <c r="T90" s="36">
        <f t="shared" si="22"/>
        <v>0.31910322017654319</v>
      </c>
      <c r="U90" s="36">
        <f t="shared" si="23"/>
        <v>8.3647556456406535E-2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207521085</v>
      </c>
      <c r="E91" s="32">
        <f>SUM(E88:E90)</f>
        <v>215162712</v>
      </c>
      <c r="F91" s="32">
        <f>SUM(F88:F90)</f>
        <v>50423392</v>
      </c>
      <c r="G91" s="37">
        <f t="shared" si="16"/>
        <v>0.24297960855399345</v>
      </c>
      <c r="H91" s="32">
        <f>SUM(H88:H90)</f>
        <v>69461633</v>
      </c>
      <c r="I91" s="37">
        <f t="shared" si="17"/>
        <v>0.33472084535409979</v>
      </c>
      <c r="J91" s="32">
        <f>SUM(J88:J90)</f>
        <v>55598014</v>
      </c>
      <c r="K91" s="37">
        <f t="shared" si="18"/>
        <v>0.25839985694175488</v>
      </c>
      <c r="L91" s="32">
        <f>SUM(L88:L90)</f>
        <v>0</v>
      </c>
      <c r="M91" s="37">
        <f t="shared" si="19"/>
        <v>0</v>
      </c>
      <c r="N91" s="32">
        <f t="shared" si="20"/>
        <v>175483039</v>
      </c>
      <c r="O91" s="37">
        <f t="shared" si="21"/>
        <v>0.81558294822013588</v>
      </c>
      <c r="P91" s="32">
        <f>SUM(P88:P90)</f>
        <v>62931639</v>
      </c>
      <c r="Q91" s="32">
        <f>SUM(Q88:Q90)</f>
        <v>251933158</v>
      </c>
      <c r="R91" s="32">
        <f>SUM(R88:R90)</f>
        <v>219329375</v>
      </c>
      <c r="S91" s="32">
        <f>SUM(S88:S90)</f>
        <v>155925342</v>
      </c>
      <c r="T91" s="37">
        <f t="shared" si="22"/>
        <v>0.71091864461839638</v>
      </c>
      <c r="U91" s="37">
        <f t="shared" si="23"/>
        <v>-0.11653319564742304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166522083</v>
      </c>
      <c r="E92" s="31">
        <v>164702084</v>
      </c>
      <c r="F92" s="31">
        <v>74417425</v>
      </c>
      <c r="G92" s="36">
        <f t="shared" si="16"/>
        <v>0.44689222990322552</v>
      </c>
      <c r="H92" s="31">
        <v>74894401</v>
      </c>
      <c r="I92" s="36">
        <f t="shared" si="17"/>
        <v>0.44975657072461672</v>
      </c>
      <c r="J92" s="31">
        <v>75845504</v>
      </c>
      <c r="K92" s="36">
        <f t="shared" si="18"/>
        <v>0.46050117981506539</v>
      </c>
      <c r="L92" s="31">
        <v>0</v>
      </c>
      <c r="M92" s="36">
        <f t="shared" si="19"/>
        <v>0</v>
      </c>
      <c r="N92" s="31">
        <f t="shared" si="20"/>
        <v>225157330</v>
      </c>
      <c r="O92" s="36">
        <f t="shared" si="21"/>
        <v>1.3670581727429751</v>
      </c>
      <c r="P92" s="31">
        <v>130857984</v>
      </c>
      <c r="Q92" s="31">
        <v>137605589</v>
      </c>
      <c r="R92" s="31">
        <v>150545589</v>
      </c>
      <c r="S92" s="31">
        <v>163822230</v>
      </c>
      <c r="T92" s="36">
        <f t="shared" si="22"/>
        <v>1.0881901694243596</v>
      </c>
      <c r="U92" s="36">
        <f t="shared" si="23"/>
        <v>-0.42039834573639767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15345773</v>
      </c>
      <c r="E93" s="31">
        <v>16194520</v>
      </c>
      <c r="F93" s="31">
        <v>3251714</v>
      </c>
      <c r="G93" s="36">
        <f t="shared" si="16"/>
        <v>0.21189639648651129</v>
      </c>
      <c r="H93" s="31">
        <v>4581161</v>
      </c>
      <c r="I93" s="36">
        <f t="shared" si="17"/>
        <v>0.29852917803488949</v>
      </c>
      <c r="J93" s="31">
        <v>3275821</v>
      </c>
      <c r="K93" s="36">
        <f t="shared" si="18"/>
        <v>0.20227959828386394</v>
      </c>
      <c r="L93" s="31">
        <v>0</v>
      </c>
      <c r="M93" s="36">
        <f t="shared" si="19"/>
        <v>0</v>
      </c>
      <c r="N93" s="31">
        <f t="shared" si="20"/>
        <v>11108696</v>
      </c>
      <c r="O93" s="36">
        <f t="shared" si="21"/>
        <v>0.68595401407389656</v>
      </c>
      <c r="P93" s="31">
        <v>230107</v>
      </c>
      <c r="Q93" s="31">
        <v>15376304</v>
      </c>
      <c r="R93" s="31">
        <v>14361035</v>
      </c>
      <c r="S93" s="31">
        <v>15073203</v>
      </c>
      <c r="T93" s="36">
        <f t="shared" si="22"/>
        <v>1.0495902976352331</v>
      </c>
      <c r="U93" s="36">
        <f t="shared" si="23"/>
        <v>13.236077129335483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9814399</v>
      </c>
      <c r="E94" s="31">
        <v>10132377</v>
      </c>
      <c r="F94" s="31">
        <v>4864116</v>
      </c>
      <c r="G94" s="36">
        <f t="shared" si="16"/>
        <v>0.49561017439784139</v>
      </c>
      <c r="H94" s="31">
        <v>3419198</v>
      </c>
      <c r="I94" s="36">
        <f t="shared" si="17"/>
        <v>0.34838587671033144</v>
      </c>
      <c r="J94" s="31">
        <v>4998976</v>
      </c>
      <c r="K94" s="36">
        <f t="shared" si="18"/>
        <v>0.49336656146923868</v>
      </c>
      <c r="L94" s="31">
        <v>0</v>
      </c>
      <c r="M94" s="36">
        <f t="shared" si="19"/>
        <v>0</v>
      </c>
      <c r="N94" s="31">
        <f t="shared" si="20"/>
        <v>13282290</v>
      </c>
      <c r="O94" s="36">
        <f t="shared" si="21"/>
        <v>1.3108760165556415</v>
      </c>
      <c r="P94" s="31">
        <v>3694092</v>
      </c>
      <c r="Q94" s="31">
        <v>18561492</v>
      </c>
      <c r="R94" s="31">
        <v>16796402</v>
      </c>
      <c r="S94" s="31">
        <v>13212100</v>
      </c>
      <c r="T94" s="36">
        <f t="shared" si="22"/>
        <v>0.78660298794944294</v>
      </c>
      <c r="U94" s="36">
        <f t="shared" si="23"/>
        <v>0.35323538233481999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2177014</v>
      </c>
      <c r="E95" s="31">
        <v>2042504</v>
      </c>
      <c r="F95" s="31">
        <v>199922</v>
      </c>
      <c r="G95" s="36">
        <f t="shared" si="16"/>
        <v>9.1833125556381359E-2</v>
      </c>
      <c r="H95" s="31">
        <v>248578</v>
      </c>
      <c r="I95" s="36">
        <f t="shared" si="17"/>
        <v>0.11418300479464073</v>
      </c>
      <c r="J95" s="31">
        <v>266081</v>
      </c>
      <c r="K95" s="36">
        <f t="shared" si="18"/>
        <v>0.13027196029971055</v>
      </c>
      <c r="L95" s="31">
        <v>0</v>
      </c>
      <c r="M95" s="36">
        <f t="shared" si="19"/>
        <v>0</v>
      </c>
      <c r="N95" s="31">
        <f t="shared" si="20"/>
        <v>714581</v>
      </c>
      <c r="O95" s="36">
        <f t="shared" si="21"/>
        <v>0.34985537360024754</v>
      </c>
      <c r="P95" s="31">
        <v>529610</v>
      </c>
      <c r="Q95" s="31">
        <v>3344678</v>
      </c>
      <c r="R95" s="31">
        <v>2364270</v>
      </c>
      <c r="S95" s="31">
        <v>903420</v>
      </c>
      <c r="T95" s="36">
        <f t="shared" si="22"/>
        <v>0.38211371797637328</v>
      </c>
      <c r="U95" s="36">
        <f t="shared" si="23"/>
        <v>-0.49759067993429129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193859269</v>
      </c>
      <c r="E96" s="32">
        <f>SUM(E92:E95)</f>
        <v>193071485</v>
      </c>
      <c r="F96" s="32">
        <f>SUM(F92:F95)</f>
        <v>82733177</v>
      </c>
      <c r="G96" s="37">
        <f t="shared" si="16"/>
        <v>0.42676926115923813</v>
      </c>
      <c r="H96" s="32">
        <f>SUM(H92:H95)</f>
        <v>83143338</v>
      </c>
      <c r="I96" s="37">
        <f t="shared" si="17"/>
        <v>0.42888502793229866</v>
      </c>
      <c r="J96" s="32">
        <f>SUM(J92:J95)</f>
        <v>84386382</v>
      </c>
      <c r="K96" s="37">
        <f t="shared" si="18"/>
        <v>0.43707325294566413</v>
      </c>
      <c r="L96" s="32">
        <f>SUM(L92:L95)</f>
        <v>0</v>
      </c>
      <c r="M96" s="37">
        <f t="shared" si="19"/>
        <v>0</v>
      </c>
      <c r="N96" s="32">
        <f t="shared" si="20"/>
        <v>250262897</v>
      </c>
      <c r="O96" s="37">
        <f t="shared" si="21"/>
        <v>1.2962188435024469</v>
      </c>
      <c r="P96" s="32">
        <f>SUM(P92:P95)</f>
        <v>135311793</v>
      </c>
      <c r="Q96" s="32">
        <f>SUM(Q92:Q95)</f>
        <v>174888063</v>
      </c>
      <c r="R96" s="32">
        <f>SUM(R92:R95)</f>
        <v>184067296</v>
      </c>
      <c r="S96" s="32">
        <f>SUM(S92:S95)</f>
        <v>193010953</v>
      </c>
      <c r="T96" s="37">
        <f t="shared" si="22"/>
        <v>1.0485890606009662</v>
      </c>
      <c r="U96" s="37">
        <f t="shared" si="23"/>
        <v>-0.37635604311296056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240913447</v>
      </c>
      <c r="E97" s="31">
        <v>243531105</v>
      </c>
      <c r="F97" s="31">
        <v>5979404</v>
      </c>
      <c r="G97" s="36">
        <f t="shared" si="16"/>
        <v>2.4819718759824975E-2</v>
      </c>
      <c r="H97" s="31">
        <v>6761369</v>
      </c>
      <c r="I97" s="36">
        <f t="shared" si="17"/>
        <v>2.8065552521856531E-2</v>
      </c>
      <c r="J97" s="31">
        <v>117559310</v>
      </c>
      <c r="K97" s="36">
        <f t="shared" si="18"/>
        <v>0.48272810982399966</v>
      </c>
      <c r="L97" s="31">
        <v>0</v>
      </c>
      <c r="M97" s="36">
        <f t="shared" si="19"/>
        <v>0</v>
      </c>
      <c r="N97" s="31">
        <f t="shared" si="20"/>
        <v>130300083</v>
      </c>
      <c r="O97" s="36">
        <f t="shared" si="21"/>
        <v>0.53504492988688246</v>
      </c>
      <c r="P97" s="31">
        <v>18746593</v>
      </c>
      <c r="Q97" s="31">
        <v>24186131</v>
      </c>
      <c r="R97" s="31">
        <v>228145256</v>
      </c>
      <c r="S97" s="31">
        <v>29935314</v>
      </c>
      <c r="T97" s="36">
        <f t="shared" si="22"/>
        <v>0.13121164351539266</v>
      </c>
      <c r="U97" s="36">
        <f t="shared" si="23"/>
        <v>5.2709693436028617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23306750</v>
      </c>
      <c r="E98" s="31">
        <v>29650809</v>
      </c>
      <c r="F98" s="31">
        <v>-3647716</v>
      </c>
      <c r="G98" s="36">
        <f t="shared" si="16"/>
        <v>-0.15650899417550709</v>
      </c>
      <c r="H98" s="31">
        <v>211161</v>
      </c>
      <c r="I98" s="36">
        <f t="shared" si="17"/>
        <v>9.0600791616162694E-3</v>
      </c>
      <c r="J98" s="31">
        <v>23421373</v>
      </c>
      <c r="K98" s="36">
        <f t="shared" si="18"/>
        <v>0.78990671047120498</v>
      </c>
      <c r="L98" s="31">
        <v>0</v>
      </c>
      <c r="M98" s="36">
        <f t="shared" si="19"/>
        <v>0</v>
      </c>
      <c r="N98" s="31">
        <f t="shared" si="20"/>
        <v>19984818</v>
      </c>
      <c r="O98" s="36">
        <f t="shared" si="21"/>
        <v>0.67400582560833333</v>
      </c>
      <c r="P98" s="31">
        <v>0</v>
      </c>
      <c r="Q98" s="31">
        <v>24607499</v>
      </c>
      <c r="R98" s="31">
        <v>22498750</v>
      </c>
      <c r="S98" s="31">
        <v>349849</v>
      </c>
      <c r="T98" s="36">
        <f t="shared" si="22"/>
        <v>1.554970831712873E-2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35270288</v>
      </c>
      <c r="E99" s="31">
        <v>37271288</v>
      </c>
      <c r="F99" s="31">
        <v>8900109</v>
      </c>
      <c r="G99" s="36">
        <f t="shared" si="16"/>
        <v>0.25234012832557534</v>
      </c>
      <c r="H99" s="31">
        <v>9300747</v>
      </c>
      <c r="I99" s="36">
        <f t="shared" si="17"/>
        <v>0.26369920767304195</v>
      </c>
      <c r="J99" s="31">
        <v>8987304</v>
      </c>
      <c r="K99" s="36">
        <f t="shared" si="18"/>
        <v>0.24113210147178171</v>
      </c>
      <c r="L99" s="31">
        <v>0</v>
      </c>
      <c r="M99" s="36">
        <f t="shared" si="19"/>
        <v>0</v>
      </c>
      <c r="N99" s="31">
        <f t="shared" si="20"/>
        <v>27188160</v>
      </c>
      <c r="O99" s="36">
        <f t="shared" si="21"/>
        <v>0.72946660711054578</v>
      </c>
      <c r="P99" s="31">
        <v>8469304</v>
      </c>
      <c r="Q99" s="31">
        <v>43456020</v>
      </c>
      <c r="R99" s="31">
        <v>33725021</v>
      </c>
      <c r="S99" s="31">
        <v>27206680</v>
      </c>
      <c r="T99" s="36">
        <f t="shared" si="22"/>
        <v>0.80672092094471937</v>
      </c>
      <c r="U99" s="36">
        <f t="shared" si="23"/>
        <v>6.1162050624230746E-2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299490485</v>
      </c>
      <c r="E101" s="32">
        <f>SUM(E97:E100)</f>
        <v>310453202</v>
      </c>
      <c r="F101" s="32">
        <f>SUM(F97:F100)</f>
        <v>11231797</v>
      </c>
      <c r="G101" s="37">
        <f>IF(($D101     =0),0,($F101     /$D101     ))</f>
        <v>3.7503017833771912E-2</v>
      </c>
      <c r="H101" s="32">
        <f>SUM(H97:H100)</f>
        <v>16273277</v>
      </c>
      <c r="I101" s="37">
        <f>IF(($D101     =0),0,($H101     /$D101     ))</f>
        <v>5.4336540942193874E-2</v>
      </c>
      <c r="J101" s="32">
        <f>SUM(J97:J100)</f>
        <v>149967987</v>
      </c>
      <c r="K101" s="37">
        <f>IF(($E101     =0),0,($J101     /$E101     ))</f>
        <v>0.48306149214721256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177473061</v>
      </c>
      <c r="O101" s="37">
        <f>IF(($E101     =0),0,($N101     /$E101     ))</f>
        <v>0.57165801433737506</v>
      </c>
      <c r="P101" s="32">
        <f>SUM(P97:P100)</f>
        <v>27215897</v>
      </c>
      <c r="Q101" s="32">
        <f>SUM(Q97:Q100)</f>
        <v>92249650</v>
      </c>
      <c r="R101" s="32">
        <f>SUM(R97:R100)</f>
        <v>284369027</v>
      </c>
      <c r="S101" s="32">
        <f>SUM(S97:S100)</f>
        <v>57491843</v>
      </c>
      <c r="T101" s="37">
        <f>IF(($R101     =0),0,($S101     /$R101     ))</f>
        <v>0.20217336468222327</v>
      </c>
      <c r="U101" s="37">
        <f>IF(($P101     =0),0,(($J101     /$P101     )-1))</f>
        <v>4.5103084421579052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700870839</v>
      </c>
      <c r="E102" s="32">
        <f>SUM(E88:E90,E92:E95,E97:E100)</f>
        <v>718687399</v>
      </c>
      <c r="F102" s="32">
        <f>SUM(F88:F90,F92:F95,F97:F100)</f>
        <v>144388366</v>
      </c>
      <c r="G102" s="37">
        <f>IF(($D102     =0),0,($F102     /$D102     ))</f>
        <v>0.20601280288107407</v>
      </c>
      <c r="H102" s="32">
        <f>SUM(H88:H90,H92:H95,H97:H100)</f>
        <v>168878248</v>
      </c>
      <c r="I102" s="37">
        <f>IF(($D102     =0),0,($H102     /$D102     ))</f>
        <v>0.24095487870626045</v>
      </c>
      <c r="J102" s="32">
        <f>SUM(J88:J90,J92:J95,J97:J100)</f>
        <v>289952383</v>
      </c>
      <c r="K102" s="37">
        <f>IF(($E102     =0),0,($J102     /$E102     ))</f>
        <v>0.40344715018441557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603218997</v>
      </c>
      <c r="O102" s="37">
        <f>IF(($E102     =0),0,($N102     /$E102     ))</f>
        <v>0.83933431675487047</v>
      </c>
      <c r="P102" s="32">
        <f>SUM(P88:P90,P92:P95,P97:P100)</f>
        <v>225459329</v>
      </c>
      <c r="Q102" s="32">
        <f>SUM(Q88:Q90,Q92:Q95,Q97:Q100)</f>
        <v>519070871</v>
      </c>
      <c r="R102" s="32">
        <f>SUM(R88:R90,R92:R95,R97:R100)</f>
        <v>687765698</v>
      </c>
      <c r="S102" s="32">
        <f>SUM(S88:S90,S92:S95,S97:S100)</f>
        <v>406428138</v>
      </c>
      <c r="T102" s="37">
        <f>IF(($R102     =0),0,($S102     /$R102     ))</f>
        <v>0.59093982032235637</v>
      </c>
      <c r="U102" s="37">
        <f>IF(($P102     =0),0,(($J102     /$P102     )-1))</f>
        <v>0.28605183154785307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312651180</v>
      </c>
      <c r="E105" s="31">
        <v>282412362</v>
      </c>
      <c r="F105" s="31">
        <v>37633852</v>
      </c>
      <c r="G105" s="36">
        <f t="shared" ref="G105:G136" si="24">IF(($D105     =0),0,($F105     /$D105     ))</f>
        <v>0.12037009423729025</v>
      </c>
      <c r="H105" s="31">
        <v>43369772</v>
      </c>
      <c r="I105" s="36">
        <f t="shared" ref="I105:I136" si="25">IF(($D105     =0),0,($H105     /$D105     ))</f>
        <v>0.13871616284960128</v>
      </c>
      <c r="J105" s="31">
        <v>109560554</v>
      </c>
      <c r="K105" s="36">
        <f t="shared" ref="K105:K136" si="26">IF(($E105     =0),0,($J105     /$E105     ))</f>
        <v>0.38794531947578131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190564178</v>
      </c>
      <c r="O105" s="36">
        <f t="shared" ref="O105:O136" si="29">IF(($E105     =0),0,($N105     /$E105     ))</f>
        <v>0.67477279199272444</v>
      </c>
      <c r="P105" s="31">
        <v>78086054</v>
      </c>
      <c r="Q105" s="31">
        <v>325258100</v>
      </c>
      <c r="R105" s="31">
        <v>300429752</v>
      </c>
      <c r="S105" s="31">
        <v>182375713</v>
      </c>
      <c r="T105" s="36">
        <f t="shared" ref="T105:T136" si="30">IF(($R105     =0),0,($S105     /$R105     ))</f>
        <v>0.60704944096215874</v>
      </c>
      <c r="U105" s="36">
        <f t="shared" ref="U105:U136" si="31">IF(($P105     =0),0,(($J105     /$P105     )-1))</f>
        <v>0.40307453620335321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312651180</v>
      </c>
      <c r="E106" s="32">
        <f>E105</f>
        <v>282412362</v>
      </c>
      <c r="F106" s="32">
        <f>F105</f>
        <v>37633852</v>
      </c>
      <c r="G106" s="37">
        <f t="shared" si="24"/>
        <v>0.12037009423729025</v>
      </c>
      <c r="H106" s="32">
        <f>H105</f>
        <v>43369772</v>
      </c>
      <c r="I106" s="37">
        <f t="shared" si="25"/>
        <v>0.13871616284960128</v>
      </c>
      <c r="J106" s="32">
        <f>J105</f>
        <v>109560554</v>
      </c>
      <c r="K106" s="37">
        <f t="shared" si="26"/>
        <v>0.38794531947578131</v>
      </c>
      <c r="L106" s="32">
        <f>L105</f>
        <v>0</v>
      </c>
      <c r="M106" s="37">
        <f t="shared" si="27"/>
        <v>0</v>
      </c>
      <c r="N106" s="32">
        <f t="shared" si="28"/>
        <v>190564178</v>
      </c>
      <c r="O106" s="37">
        <f t="shared" si="29"/>
        <v>0.67477279199272444</v>
      </c>
      <c r="P106" s="32">
        <f>P105</f>
        <v>78086054</v>
      </c>
      <c r="Q106" s="32">
        <f>Q105</f>
        <v>325258100</v>
      </c>
      <c r="R106" s="32">
        <f>R105</f>
        <v>300429752</v>
      </c>
      <c r="S106" s="32">
        <f>S105</f>
        <v>182375713</v>
      </c>
      <c r="T106" s="37">
        <f t="shared" si="30"/>
        <v>0.60704944096215874</v>
      </c>
      <c r="U106" s="37">
        <f t="shared" si="31"/>
        <v>0.40307453620335321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11294719</v>
      </c>
      <c r="E107" s="31">
        <v>11188736</v>
      </c>
      <c r="F107" s="31">
        <v>60433</v>
      </c>
      <c r="G107" s="36">
        <f t="shared" si="24"/>
        <v>5.3505536525521348E-3</v>
      </c>
      <c r="H107" s="31">
        <v>48282</v>
      </c>
      <c r="I107" s="36">
        <f t="shared" si="25"/>
        <v>4.2747411422984494E-3</v>
      </c>
      <c r="J107" s="31">
        <v>9283175</v>
      </c>
      <c r="K107" s="36">
        <f t="shared" si="26"/>
        <v>0.82968934113737247</v>
      </c>
      <c r="L107" s="31">
        <v>0</v>
      </c>
      <c r="M107" s="36">
        <f t="shared" si="27"/>
        <v>0</v>
      </c>
      <c r="N107" s="31">
        <f t="shared" si="28"/>
        <v>9391890</v>
      </c>
      <c r="O107" s="36">
        <f t="shared" si="29"/>
        <v>0.83940580955704025</v>
      </c>
      <c r="P107" s="31">
        <v>58403</v>
      </c>
      <c r="Q107" s="31">
        <v>10420065</v>
      </c>
      <c r="R107" s="31">
        <v>10317544</v>
      </c>
      <c r="S107" s="31">
        <v>231492</v>
      </c>
      <c r="T107" s="36">
        <f t="shared" si="30"/>
        <v>2.2436734943897502E-2</v>
      </c>
      <c r="U107" s="36">
        <f t="shared" si="31"/>
        <v>157.95031077170694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7832414</v>
      </c>
      <c r="E108" s="31">
        <v>7832414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8528923</v>
      </c>
      <c r="R108" s="31">
        <v>8578923</v>
      </c>
      <c r="S108" s="31">
        <v>108636000</v>
      </c>
      <c r="T108" s="36">
        <f t="shared" si="30"/>
        <v>12.663127994038412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24011304</v>
      </c>
      <c r="E109" s="31">
        <v>24011304</v>
      </c>
      <c r="F109" s="31">
        <v>7136065</v>
      </c>
      <c r="G109" s="36">
        <f t="shared" si="24"/>
        <v>0.29719606232131335</v>
      </c>
      <c r="H109" s="31">
        <v>14800438</v>
      </c>
      <c r="I109" s="36">
        <f t="shared" si="25"/>
        <v>0.61639459481251002</v>
      </c>
      <c r="J109" s="31">
        <v>-566762</v>
      </c>
      <c r="K109" s="36">
        <f t="shared" si="26"/>
        <v>-2.3603965865410723E-2</v>
      </c>
      <c r="L109" s="31">
        <v>0</v>
      </c>
      <c r="M109" s="36">
        <f t="shared" si="27"/>
        <v>0</v>
      </c>
      <c r="N109" s="31">
        <f t="shared" si="28"/>
        <v>21369741</v>
      </c>
      <c r="O109" s="36">
        <f t="shared" si="29"/>
        <v>0.88998669126841257</v>
      </c>
      <c r="P109" s="31">
        <v>34771</v>
      </c>
      <c r="Q109" s="31">
        <v>22835450</v>
      </c>
      <c r="R109" s="31">
        <v>22821950</v>
      </c>
      <c r="S109" s="31">
        <v>15325194</v>
      </c>
      <c r="T109" s="36">
        <f t="shared" si="30"/>
        <v>0.67151115483120416</v>
      </c>
      <c r="U109" s="36">
        <f t="shared" si="31"/>
        <v>-17.299847574127867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17592060</v>
      </c>
      <c r="E110" s="31">
        <v>29817641</v>
      </c>
      <c r="F110" s="31">
        <v>197600</v>
      </c>
      <c r="G110" s="36">
        <f t="shared" si="24"/>
        <v>1.1232340044315448E-2</v>
      </c>
      <c r="H110" s="31">
        <v>170252</v>
      </c>
      <c r="I110" s="36">
        <f t="shared" si="25"/>
        <v>9.6777750871700069E-3</v>
      </c>
      <c r="J110" s="31">
        <v>13588469</v>
      </c>
      <c r="K110" s="36">
        <f t="shared" si="26"/>
        <v>0.45571911607628518</v>
      </c>
      <c r="L110" s="31">
        <v>0</v>
      </c>
      <c r="M110" s="36">
        <f t="shared" si="27"/>
        <v>0</v>
      </c>
      <c r="N110" s="31">
        <f t="shared" si="28"/>
        <v>13956321</v>
      </c>
      <c r="O110" s="36">
        <f t="shared" si="29"/>
        <v>0.46805583982985105</v>
      </c>
      <c r="P110" s="31">
        <v>155640</v>
      </c>
      <c r="Q110" s="31">
        <v>16243056</v>
      </c>
      <c r="R110" s="31">
        <v>16983996</v>
      </c>
      <c r="S110" s="31">
        <v>512658</v>
      </c>
      <c r="T110" s="36">
        <f t="shared" si="30"/>
        <v>3.0184769238052106E-2</v>
      </c>
      <c r="U110" s="36">
        <f t="shared" si="31"/>
        <v>86.307048316628112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60730497</v>
      </c>
      <c r="E112" s="32">
        <f>SUM(E107:E111)</f>
        <v>72850095</v>
      </c>
      <c r="F112" s="32">
        <f>SUM(F107:F111)</f>
        <v>7394098</v>
      </c>
      <c r="G112" s="37">
        <f t="shared" si="24"/>
        <v>0.12175263443011178</v>
      </c>
      <c r="H112" s="32">
        <f>SUM(H107:H111)</f>
        <v>15018972</v>
      </c>
      <c r="I112" s="37">
        <f t="shared" si="25"/>
        <v>0.24730527069455729</v>
      </c>
      <c r="J112" s="32">
        <f>SUM(J107:J111)</f>
        <v>22304882</v>
      </c>
      <c r="K112" s="37">
        <f t="shared" si="26"/>
        <v>0.30617505714989118</v>
      </c>
      <c r="L112" s="32">
        <f>SUM(L107:L111)</f>
        <v>0</v>
      </c>
      <c r="M112" s="37">
        <f t="shared" si="27"/>
        <v>0</v>
      </c>
      <c r="N112" s="32">
        <f t="shared" si="28"/>
        <v>44717952</v>
      </c>
      <c r="O112" s="37">
        <f t="shared" si="29"/>
        <v>0.61383519129247532</v>
      </c>
      <c r="P112" s="32">
        <f>SUM(P107:P111)</f>
        <v>248814</v>
      </c>
      <c r="Q112" s="32">
        <f>SUM(Q107:Q111)</f>
        <v>58027494</v>
      </c>
      <c r="R112" s="32">
        <f>SUM(R107:R111)</f>
        <v>58702413</v>
      </c>
      <c r="S112" s="32">
        <f>SUM(S107:S111)</f>
        <v>124705344</v>
      </c>
      <c r="T112" s="37">
        <f t="shared" si="30"/>
        <v>2.1243648706570206</v>
      </c>
      <c r="U112" s="37">
        <f t="shared" si="31"/>
        <v>88.64480294517189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3347725</v>
      </c>
      <c r="E113" s="31">
        <v>3354225</v>
      </c>
      <c r="F113" s="31">
        <v>627147</v>
      </c>
      <c r="G113" s="36">
        <f t="shared" si="24"/>
        <v>0.18733527992890694</v>
      </c>
      <c r="H113" s="31">
        <v>800808</v>
      </c>
      <c r="I113" s="36">
        <f t="shared" si="25"/>
        <v>0.23920961249803971</v>
      </c>
      <c r="J113" s="31">
        <v>685354</v>
      </c>
      <c r="K113" s="36">
        <f t="shared" si="26"/>
        <v>0.2043255893686321</v>
      </c>
      <c r="L113" s="31">
        <v>0</v>
      </c>
      <c r="M113" s="36">
        <f t="shared" si="27"/>
        <v>0</v>
      </c>
      <c r="N113" s="31">
        <f t="shared" si="28"/>
        <v>2113309</v>
      </c>
      <c r="O113" s="36">
        <f t="shared" si="29"/>
        <v>0.6300438998576422</v>
      </c>
      <c r="P113" s="31">
        <v>830064</v>
      </c>
      <c r="Q113" s="31">
        <v>3200500</v>
      </c>
      <c r="R113" s="31">
        <v>3208850</v>
      </c>
      <c r="S113" s="31">
        <v>2711969</v>
      </c>
      <c r="T113" s="36">
        <f t="shared" si="30"/>
        <v>0.84515293641024047</v>
      </c>
      <c r="U113" s="36">
        <f t="shared" si="31"/>
        <v>-0.17433595481794173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5832517</v>
      </c>
      <c r="E114" s="31">
        <v>5724597</v>
      </c>
      <c r="F114" s="31">
        <v>74238</v>
      </c>
      <c r="G114" s="36">
        <f t="shared" si="24"/>
        <v>1.272829551975588E-2</v>
      </c>
      <c r="H114" s="31">
        <v>3041665</v>
      </c>
      <c r="I114" s="36">
        <f t="shared" si="25"/>
        <v>0.52150126609146619</v>
      </c>
      <c r="J114" s="31">
        <v>1024213</v>
      </c>
      <c r="K114" s="36">
        <f t="shared" si="26"/>
        <v>0.17891442838683666</v>
      </c>
      <c r="L114" s="31">
        <v>0</v>
      </c>
      <c r="M114" s="36">
        <f t="shared" si="27"/>
        <v>0</v>
      </c>
      <c r="N114" s="31">
        <f t="shared" si="28"/>
        <v>4140116</v>
      </c>
      <c r="O114" s="36">
        <f t="shared" si="29"/>
        <v>0.7232152761146331</v>
      </c>
      <c r="P114" s="31">
        <v>1202654</v>
      </c>
      <c r="Q114" s="31">
        <v>5133895</v>
      </c>
      <c r="R114" s="31">
        <v>5087874</v>
      </c>
      <c r="S114" s="31">
        <v>3813893</v>
      </c>
      <c r="T114" s="36">
        <f t="shared" si="30"/>
        <v>0.74960445168256917</v>
      </c>
      <c r="U114" s="36">
        <f t="shared" si="31"/>
        <v>-0.14837268241738688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4472531</v>
      </c>
      <c r="E115" s="31">
        <v>15217785</v>
      </c>
      <c r="F115" s="31">
        <v>237480</v>
      </c>
      <c r="G115" s="36">
        <f t="shared" si="24"/>
        <v>5.3097451979650899E-2</v>
      </c>
      <c r="H115" s="31">
        <v>10120065</v>
      </c>
      <c r="I115" s="36">
        <f t="shared" si="25"/>
        <v>2.262715451273563</v>
      </c>
      <c r="J115" s="31">
        <v>3099954</v>
      </c>
      <c r="K115" s="36">
        <f t="shared" si="26"/>
        <v>0.20370599269210335</v>
      </c>
      <c r="L115" s="31">
        <v>0</v>
      </c>
      <c r="M115" s="36">
        <f t="shared" si="27"/>
        <v>0</v>
      </c>
      <c r="N115" s="31">
        <f t="shared" si="28"/>
        <v>13457499</v>
      </c>
      <c r="O115" s="36">
        <f t="shared" si="29"/>
        <v>0.88432705548146462</v>
      </c>
      <c r="P115" s="31">
        <v>3588628</v>
      </c>
      <c r="Q115" s="31">
        <v>3773292</v>
      </c>
      <c r="R115" s="31">
        <v>4738952</v>
      </c>
      <c r="S115" s="31">
        <v>8107798</v>
      </c>
      <c r="T115" s="36">
        <f t="shared" si="30"/>
        <v>1.7108841786116424</v>
      </c>
      <c r="U115" s="36">
        <f t="shared" si="31"/>
        <v>-0.13617293294261767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15504700</v>
      </c>
      <c r="E116" s="31">
        <v>15504700</v>
      </c>
      <c r="F116" s="31">
        <v>5992110</v>
      </c>
      <c r="G116" s="36">
        <f t="shared" si="24"/>
        <v>0.3864705540900501</v>
      </c>
      <c r="H116" s="31">
        <v>2308711</v>
      </c>
      <c r="I116" s="36">
        <f t="shared" si="25"/>
        <v>0.14890394525530967</v>
      </c>
      <c r="J116" s="31">
        <v>469735</v>
      </c>
      <c r="K116" s="36">
        <f t="shared" si="26"/>
        <v>3.0296297251801066E-2</v>
      </c>
      <c r="L116" s="31">
        <v>0</v>
      </c>
      <c r="M116" s="36">
        <f t="shared" si="27"/>
        <v>0</v>
      </c>
      <c r="N116" s="31">
        <f t="shared" si="28"/>
        <v>8770556</v>
      </c>
      <c r="O116" s="36">
        <f t="shared" si="29"/>
        <v>0.56567079659716091</v>
      </c>
      <c r="P116" s="31">
        <v>2005776</v>
      </c>
      <c r="Q116" s="31">
        <v>14281000</v>
      </c>
      <c r="R116" s="31">
        <v>14307000</v>
      </c>
      <c r="S116" s="31">
        <v>12784527</v>
      </c>
      <c r="T116" s="36">
        <f t="shared" si="30"/>
        <v>0.89358544768295245</v>
      </c>
      <c r="U116" s="36">
        <f t="shared" si="31"/>
        <v>-0.76580884405835947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82776264</v>
      </c>
      <c r="E117" s="31">
        <v>83105359</v>
      </c>
      <c r="F117" s="31">
        <v>3320370</v>
      </c>
      <c r="G117" s="36">
        <f t="shared" si="24"/>
        <v>4.0112585897812449E-2</v>
      </c>
      <c r="H117" s="31">
        <v>5219464</v>
      </c>
      <c r="I117" s="36">
        <f t="shared" si="25"/>
        <v>6.3055080620695814E-2</v>
      </c>
      <c r="J117" s="31">
        <v>4277209</v>
      </c>
      <c r="K117" s="36">
        <f t="shared" si="26"/>
        <v>5.1467306699198544E-2</v>
      </c>
      <c r="L117" s="31">
        <v>0</v>
      </c>
      <c r="M117" s="36">
        <f t="shared" si="27"/>
        <v>0</v>
      </c>
      <c r="N117" s="31">
        <f t="shared" si="28"/>
        <v>12817043</v>
      </c>
      <c r="O117" s="36">
        <f t="shared" si="29"/>
        <v>0.15422643201625541</v>
      </c>
      <c r="P117" s="31">
        <v>6543266</v>
      </c>
      <c r="Q117" s="31">
        <v>77738320</v>
      </c>
      <c r="R117" s="31">
        <v>78329497</v>
      </c>
      <c r="S117" s="31">
        <v>3738369</v>
      </c>
      <c r="T117" s="36">
        <f t="shared" si="30"/>
        <v>4.7726196939576929E-2</v>
      </c>
      <c r="U117" s="36">
        <f t="shared" si="31"/>
        <v>-0.34631894836615229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2139752</v>
      </c>
      <c r="E118" s="31">
        <v>2152164</v>
      </c>
      <c r="F118" s="31">
        <v>898749</v>
      </c>
      <c r="G118" s="36">
        <f t="shared" si="24"/>
        <v>0.42002484400061313</v>
      </c>
      <c r="H118" s="31">
        <v>914228</v>
      </c>
      <c r="I118" s="36">
        <f t="shared" si="25"/>
        <v>0.42725885990526002</v>
      </c>
      <c r="J118" s="31">
        <v>338217</v>
      </c>
      <c r="K118" s="36">
        <f t="shared" si="26"/>
        <v>0.15715205718523309</v>
      </c>
      <c r="L118" s="31">
        <v>0</v>
      </c>
      <c r="M118" s="36">
        <f t="shared" si="27"/>
        <v>0</v>
      </c>
      <c r="N118" s="31">
        <f t="shared" si="28"/>
        <v>2151194</v>
      </c>
      <c r="O118" s="36">
        <f t="shared" si="29"/>
        <v>0.99954929085329924</v>
      </c>
      <c r="P118" s="31">
        <v>202295</v>
      </c>
      <c r="Q118" s="31">
        <v>2027035</v>
      </c>
      <c r="R118" s="31">
        <v>2039035</v>
      </c>
      <c r="S118" s="31">
        <v>2026735</v>
      </c>
      <c r="T118" s="36">
        <f t="shared" si="30"/>
        <v>0.99396773473726541</v>
      </c>
      <c r="U118" s="36">
        <f t="shared" si="31"/>
        <v>0.67189994809560294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4068348</v>
      </c>
      <c r="E119" s="31">
        <v>4146878</v>
      </c>
      <c r="F119" s="31">
        <v>61661</v>
      </c>
      <c r="G119" s="36">
        <f t="shared" si="24"/>
        <v>1.5156274733626523E-2</v>
      </c>
      <c r="H119" s="31">
        <v>1861619</v>
      </c>
      <c r="I119" s="36">
        <f t="shared" si="25"/>
        <v>0.45758597838729625</v>
      </c>
      <c r="J119" s="31">
        <v>1184561</v>
      </c>
      <c r="K119" s="36">
        <f t="shared" si="26"/>
        <v>0.28565127790111017</v>
      </c>
      <c r="L119" s="31">
        <v>0</v>
      </c>
      <c r="M119" s="36">
        <f t="shared" si="27"/>
        <v>0</v>
      </c>
      <c r="N119" s="31">
        <f t="shared" si="28"/>
        <v>3107841</v>
      </c>
      <c r="O119" s="36">
        <f t="shared" si="29"/>
        <v>0.74944114584513943</v>
      </c>
      <c r="P119" s="31">
        <v>827456</v>
      </c>
      <c r="Q119" s="31">
        <v>3743004</v>
      </c>
      <c r="R119" s="31">
        <v>3457739</v>
      </c>
      <c r="S119" s="31">
        <v>2643824</v>
      </c>
      <c r="T119" s="36">
        <f t="shared" si="30"/>
        <v>0.76461063139814778</v>
      </c>
      <c r="U119" s="36">
        <f t="shared" si="31"/>
        <v>0.43156977531131568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1889000</v>
      </c>
      <c r="E120" s="31">
        <v>1889000</v>
      </c>
      <c r="F120" s="31">
        <v>337642</v>
      </c>
      <c r="G120" s="36">
        <f t="shared" si="24"/>
        <v>0.1787411328745368</v>
      </c>
      <c r="H120" s="31">
        <v>635473</v>
      </c>
      <c r="I120" s="36">
        <f t="shared" si="25"/>
        <v>0.33640709370037059</v>
      </c>
      <c r="J120" s="31">
        <v>480525</v>
      </c>
      <c r="K120" s="36">
        <f t="shared" si="26"/>
        <v>0.25438062466913713</v>
      </c>
      <c r="L120" s="31">
        <v>0</v>
      </c>
      <c r="M120" s="36">
        <f t="shared" si="27"/>
        <v>0</v>
      </c>
      <c r="N120" s="31">
        <f t="shared" si="28"/>
        <v>1453640</v>
      </c>
      <c r="O120" s="36">
        <f t="shared" si="29"/>
        <v>0.76952885124404447</v>
      </c>
      <c r="P120" s="31">
        <v>1135083</v>
      </c>
      <c r="Q120" s="31">
        <v>2959000</v>
      </c>
      <c r="R120" s="31">
        <v>2794000</v>
      </c>
      <c r="S120" s="31">
        <v>2225121</v>
      </c>
      <c r="T120" s="36">
        <f t="shared" si="30"/>
        <v>0.79639262705798142</v>
      </c>
      <c r="U120" s="36">
        <f t="shared" si="31"/>
        <v>-0.57666091378339734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120030837</v>
      </c>
      <c r="E121" s="32">
        <f>SUM(E113:E120)</f>
        <v>131094708</v>
      </c>
      <c r="F121" s="32">
        <f>SUM(F113:F120)</f>
        <v>11549397</v>
      </c>
      <c r="G121" s="37">
        <f t="shared" si="24"/>
        <v>9.6220248801564212E-2</v>
      </c>
      <c r="H121" s="32">
        <f>SUM(H113:H120)</f>
        <v>24902033</v>
      </c>
      <c r="I121" s="37">
        <f t="shared" si="25"/>
        <v>0.2074636287006813</v>
      </c>
      <c r="J121" s="32">
        <f>SUM(J113:J120)</f>
        <v>11559768</v>
      </c>
      <c r="K121" s="37">
        <f t="shared" si="26"/>
        <v>8.8178753943294191E-2</v>
      </c>
      <c r="L121" s="32">
        <f>SUM(L113:L120)</f>
        <v>0</v>
      </c>
      <c r="M121" s="37">
        <f t="shared" si="27"/>
        <v>0</v>
      </c>
      <c r="N121" s="32">
        <f t="shared" si="28"/>
        <v>48011198</v>
      </c>
      <c r="O121" s="37">
        <f t="shared" si="29"/>
        <v>0.36623292223207055</v>
      </c>
      <c r="P121" s="32">
        <f>SUM(P113:P120)</f>
        <v>16335222</v>
      </c>
      <c r="Q121" s="32">
        <f>SUM(Q113:Q120)</f>
        <v>112856046</v>
      </c>
      <c r="R121" s="32">
        <f>SUM(R113:R120)</f>
        <v>113962947</v>
      </c>
      <c r="S121" s="32">
        <f>SUM(S113:S120)</f>
        <v>38052236</v>
      </c>
      <c r="T121" s="37">
        <f t="shared" si="30"/>
        <v>0.33390007016929807</v>
      </c>
      <c r="U121" s="37">
        <f t="shared" si="31"/>
        <v>-0.29234093053648125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4373950</v>
      </c>
      <c r="E122" s="31">
        <v>4389203</v>
      </c>
      <c r="F122" s="31">
        <v>1593574</v>
      </c>
      <c r="G122" s="36">
        <f t="shared" si="24"/>
        <v>0.36433292561643366</v>
      </c>
      <c r="H122" s="31">
        <v>1446074</v>
      </c>
      <c r="I122" s="36">
        <f t="shared" si="25"/>
        <v>0.3306105465311675</v>
      </c>
      <c r="J122" s="31">
        <v>1125802</v>
      </c>
      <c r="K122" s="36">
        <f t="shared" si="26"/>
        <v>0.25649349095952045</v>
      </c>
      <c r="L122" s="31">
        <v>0</v>
      </c>
      <c r="M122" s="36">
        <f t="shared" si="27"/>
        <v>0</v>
      </c>
      <c r="N122" s="31">
        <f t="shared" si="28"/>
        <v>4165450</v>
      </c>
      <c r="O122" s="36">
        <f t="shared" si="29"/>
        <v>0.94902195227698516</v>
      </c>
      <c r="P122" s="31">
        <v>1395423</v>
      </c>
      <c r="Q122" s="31">
        <v>3807793</v>
      </c>
      <c r="R122" s="31">
        <v>4183520</v>
      </c>
      <c r="S122" s="31">
        <v>4169019</v>
      </c>
      <c r="T122" s="36">
        <f t="shared" si="30"/>
        <v>0.9965337801659846</v>
      </c>
      <c r="U122" s="36">
        <f t="shared" si="31"/>
        <v>-0.1932181137905854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7675273</v>
      </c>
      <c r="E123" s="31">
        <v>7577629</v>
      </c>
      <c r="F123" s="31">
        <v>1179359</v>
      </c>
      <c r="G123" s="36">
        <f t="shared" si="24"/>
        <v>0.15365694484091966</v>
      </c>
      <c r="H123" s="31">
        <v>1746751</v>
      </c>
      <c r="I123" s="36">
        <f t="shared" si="25"/>
        <v>0.22758161175504768</v>
      </c>
      <c r="J123" s="31">
        <v>3745352</v>
      </c>
      <c r="K123" s="36">
        <f t="shared" si="26"/>
        <v>0.49426436686198283</v>
      </c>
      <c r="L123" s="31">
        <v>0</v>
      </c>
      <c r="M123" s="36">
        <f t="shared" si="27"/>
        <v>0</v>
      </c>
      <c r="N123" s="31">
        <f t="shared" si="28"/>
        <v>6671462</v>
      </c>
      <c r="O123" s="36">
        <f t="shared" si="29"/>
        <v>0.88041549672067609</v>
      </c>
      <c r="P123" s="31">
        <v>5638576</v>
      </c>
      <c r="Q123" s="31">
        <v>7339659</v>
      </c>
      <c r="R123" s="31">
        <v>6950844</v>
      </c>
      <c r="S123" s="31">
        <v>9747354</v>
      </c>
      <c r="T123" s="36">
        <f t="shared" si="30"/>
        <v>1.4023266814792563</v>
      </c>
      <c r="U123" s="36">
        <f t="shared" si="31"/>
        <v>-0.33576278833521089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8804524</v>
      </c>
      <c r="E124" s="31">
        <v>8900263</v>
      </c>
      <c r="F124" s="31">
        <v>2371722</v>
      </c>
      <c r="G124" s="36">
        <f t="shared" si="24"/>
        <v>0.26937538020226875</v>
      </c>
      <c r="H124" s="31">
        <v>2549809</v>
      </c>
      <c r="I124" s="36">
        <f t="shared" si="25"/>
        <v>0.28960214089938308</v>
      </c>
      <c r="J124" s="31">
        <v>2416494</v>
      </c>
      <c r="K124" s="36">
        <f t="shared" si="26"/>
        <v>0.271508156556722</v>
      </c>
      <c r="L124" s="31">
        <v>0</v>
      </c>
      <c r="M124" s="36">
        <f t="shared" si="27"/>
        <v>0</v>
      </c>
      <c r="N124" s="31">
        <f t="shared" si="28"/>
        <v>7338025</v>
      </c>
      <c r="O124" s="36">
        <f t="shared" si="29"/>
        <v>0.82447282737600003</v>
      </c>
      <c r="P124" s="31">
        <v>2005864</v>
      </c>
      <c r="Q124" s="31">
        <v>7773480</v>
      </c>
      <c r="R124" s="31">
        <v>7903620</v>
      </c>
      <c r="S124" s="31">
        <v>5518124</v>
      </c>
      <c r="T124" s="36">
        <f t="shared" si="30"/>
        <v>0.6981767848150594</v>
      </c>
      <c r="U124" s="36">
        <f t="shared" si="31"/>
        <v>0.20471477627595891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345649</v>
      </c>
      <c r="Q125" s="31">
        <v>0</v>
      </c>
      <c r="R125" s="31">
        <v>0</v>
      </c>
      <c r="S125" s="31">
        <v>345649</v>
      </c>
      <c r="T125" s="36">
        <f t="shared" si="30"/>
        <v>0</v>
      </c>
      <c r="U125" s="36">
        <f t="shared" si="31"/>
        <v>-1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20853747</v>
      </c>
      <c r="E126" s="32">
        <f>SUM(E122:E125)</f>
        <v>20867095</v>
      </c>
      <c r="F126" s="32">
        <f>SUM(F122:F125)</f>
        <v>5144655</v>
      </c>
      <c r="G126" s="37">
        <f t="shared" si="24"/>
        <v>0.24670170785135159</v>
      </c>
      <c r="H126" s="32">
        <f>SUM(H122:H125)</f>
        <v>5742634</v>
      </c>
      <c r="I126" s="37">
        <f t="shared" si="25"/>
        <v>0.27537660258369873</v>
      </c>
      <c r="J126" s="32">
        <f>SUM(J122:J125)</f>
        <v>7287648</v>
      </c>
      <c r="K126" s="37">
        <f t="shared" si="26"/>
        <v>0.34924113778175642</v>
      </c>
      <c r="L126" s="32">
        <f>SUM(L122:L125)</f>
        <v>0</v>
      </c>
      <c r="M126" s="37">
        <f t="shared" si="27"/>
        <v>0</v>
      </c>
      <c r="N126" s="32">
        <f t="shared" si="28"/>
        <v>18174937</v>
      </c>
      <c r="O126" s="37">
        <f t="shared" si="29"/>
        <v>0.87098549175148721</v>
      </c>
      <c r="P126" s="32">
        <f>SUM(P122:P125)</f>
        <v>9385512</v>
      </c>
      <c r="Q126" s="32">
        <f>SUM(Q122:Q125)</f>
        <v>18920932</v>
      </c>
      <c r="R126" s="32">
        <f>SUM(R122:R125)</f>
        <v>19037984</v>
      </c>
      <c r="S126" s="32">
        <f>SUM(S122:S125)</f>
        <v>19780146</v>
      </c>
      <c r="T126" s="37">
        <f t="shared" si="30"/>
        <v>1.0389832242741668</v>
      </c>
      <c r="U126" s="37">
        <f t="shared" si="31"/>
        <v>-0.22352152977908935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7906704</v>
      </c>
      <c r="E127" s="31">
        <v>11675600</v>
      </c>
      <c r="F127" s="31">
        <v>204100</v>
      </c>
      <c r="G127" s="36">
        <f t="shared" si="24"/>
        <v>2.5813537474022045E-2</v>
      </c>
      <c r="H127" s="31">
        <v>4788643</v>
      </c>
      <c r="I127" s="36">
        <f t="shared" si="25"/>
        <v>0.60564338819310803</v>
      </c>
      <c r="J127" s="31">
        <v>133894</v>
      </c>
      <c r="K127" s="36">
        <f t="shared" si="26"/>
        <v>1.1467847476789202E-2</v>
      </c>
      <c r="L127" s="31">
        <v>0</v>
      </c>
      <c r="M127" s="36">
        <f t="shared" si="27"/>
        <v>0</v>
      </c>
      <c r="N127" s="31">
        <f t="shared" si="28"/>
        <v>5126637</v>
      </c>
      <c r="O127" s="36">
        <f t="shared" si="29"/>
        <v>0.43908981123025798</v>
      </c>
      <c r="P127" s="31">
        <v>569154</v>
      </c>
      <c r="Q127" s="31">
        <v>6097800</v>
      </c>
      <c r="R127" s="31">
        <v>6339970</v>
      </c>
      <c r="S127" s="31">
        <v>1778768</v>
      </c>
      <c r="T127" s="36">
        <f t="shared" si="30"/>
        <v>0.28056410361563228</v>
      </c>
      <c r="U127" s="36">
        <f t="shared" si="31"/>
        <v>-0.76474908372777839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4454127</v>
      </c>
      <c r="E128" s="31">
        <v>4454127</v>
      </c>
      <c r="F128" s="31">
        <v>1350151</v>
      </c>
      <c r="G128" s="36">
        <f t="shared" si="24"/>
        <v>0.30312359750855777</v>
      </c>
      <c r="H128" s="31">
        <v>1735560</v>
      </c>
      <c r="I128" s="36">
        <f t="shared" si="25"/>
        <v>0.38965211364651253</v>
      </c>
      <c r="J128" s="31">
        <v>1120709</v>
      </c>
      <c r="K128" s="36">
        <f t="shared" si="26"/>
        <v>0.25161137075795098</v>
      </c>
      <c r="L128" s="31">
        <v>0</v>
      </c>
      <c r="M128" s="36">
        <f t="shared" si="27"/>
        <v>0</v>
      </c>
      <c r="N128" s="31">
        <f t="shared" si="28"/>
        <v>4206420</v>
      </c>
      <c r="O128" s="36">
        <f t="shared" si="29"/>
        <v>0.94438708191302134</v>
      </c>
      <c r="P128" s="31">
        <v>1202338</v>
      </c>
      <c r="Q128" s="31">
        <v>4228728</v>
      </c>
      <c r="R128" s="31">
        <v>4498517</v>
      </c>
      <c r="S128" s="31">
        <v>3815090</v>
      </c>
      <c r="T128" s="36">
        <f t="shared" si="30"/>
        <v>0.84807726635244463</v>
      </c>
      <c r="U128" s="36">
        <f t="shared" si="31"/>
        <v>-6.7891890633083207E-2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2524000</v>
      </c>
      <c r="E129" s="31">
        <v>7524000</v>
      </c>
      <c r="F129" s="31">
        <v>489967</v>
      </c>
      <c r="G129" s="36">
        <f t="shared" si="24"/>
        <v>0.19412321711568939</v>
      </c>
      <c r="H129" s="31">
        <v>620657</v>
      </c>
      <c r="I129" s="36">
        <f t="shared" si="25"/>
        <v>0.24590213946117273</v>
      </c>
      <c r="J129" s="31">
        <v>559942</v>
      </c>
      <c r="K129" s="36">
        <f t="shared" si="26"/>
        <v>7.4420786815523651E-2</v>
      </c>
      <c r="L129" s="31">
        <v>0</v>
      </c>
      <c r="M129" s="36">
        <f t="shared" si="27"/>
        <v>0</v>
      </c>
      <c r="N129" s="31">
        <f t="shared" si="28"/>
        <v>1670566</v>
      </c>
      <c r="O129" s="36">
        <f t="shared" si="29"/>
        <v>0.22203163211057947</v>
      </c>
      <c r="P129" s="31">
        <v>123026</v>
      </c>
      <c r="Q129" s="31">
        <v>1289004</v>
      </c>
      <c r="R129" s="31">
        <v>1289004</v>
      </c>
      <c r="S129" s="31">
        <v>157580</v>
      </c>
      <c r="T129" s="36">
        <f t="shared" si="30"/>
        <v>0.12224942668913362</v>
      </c>
      <c r="U129" s="36">
        <f t="shared" si="31"/>
        <v>3.5514118966722483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2673210</v>
      </c>
      <c r="E130" s="31">
        <v>2673210</v>
      </c>
      <c r="F130" s="31">
        <v>566553</v>
      </c>
      <c r="G130" s="36">
        <f t="shared" si="24"/>
        <v>0.21193733376726856</v>
      </c>
      <c r="H130" s="31">
        <v>1255403</v>
      </c>
      <c r="I130" s="36">
        <f t="shared" si="25"/>
        <v>0.46962378563599566</v>
      </c>
      <c r="J130" s="31">
        <v>447846</v>
      </c>
      <c r="K130" s="36">
        <f t="shared" si="26"/>
        <v>0.16753117039065393</v>
      </c>
      <c r="L130" s="31">
        <v>0</v>
      </c>
      <c r="M130" s="36">
        <f t="shared" si="27"/>
        <v>0</v>
      </c>
      <c r="N130" s="31">
        <f t="shared" si="28"/>
        <v>2269802</v>
      </c>
      <c r="O130" s="36">
        <f t="shared" si="29"/>
        <v>0.84909228979391815</v>
      </c>
      <c r="P130" s="31">
        <v>657747</v>
      </c>
      <c r="Q130" s="31">
        <v>2560621</v>
      </c>
      <c r="R130" s="31">
        <v>2560621</v>
      </c>
      <c r="S130" s="31">
        <v>2131838</v>
      </c>
      <c r="T130" s="36">
        <f t="shared" si="30"/>
        <v>0.8325472609964536</v>
      </c>
      <c r="U130" s="36">
        <f t="shared" si="31"/>
        <v>-0.31912118185259686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17558041</v>
      </c>
      <c r="E132" s="32">
        <f>SUM(E127:E131)</f>
        <v>26326937</v>
      </c>
      <c r="F132" s="32">
        <f>SUM(F127:F131)</f>
        <v>2610771</v>
      </c>
      <c r="G132" s="37">
        <f t="shared" si="24"/>
        <v>0.14869375233831611</v>
      </c>
      <c r="H132" s="32">
        <f>SUM(H127:H131)</f>
        <v>8400263</v>
      </c>
      <c r="I132" s="37">
        <f t="shared" si="25"/>
        <v>0.47842825973580994</v>
      </c>
      <c r="J132" s="32">
        <f>SUM(J127:J131)</f>
        <v>2262391</v>
      </c>
      <c r="K132" s="37">
        <f t="shared" si="26"/>
        <v>8.5934455648980362E-2</v>
      </c>
      <c r="L132" s="32">
        <f>SUM(L127:L131)</f>
        <v>0</v>
      </c>
      <c r="M132" s="37">
        <f t="shared" si="27"/>
        <v>0</v>
      </c>
      <c r="N132" s="32">
        <f t="shared" si="28"/>
        <v>13273425</v>
      </c>
      <c r="O132" s="37">
        <f t="shared" si="29"/>
        <v>0.50417657777659441</v>
      </c>
      <c r="P132" s="32">
        <f>SUM(P127:P131)</f>
        <v>2552265</v>
      </c>
      <c r="Q132" s="32">
        <f>SUM(Q127:Q131)</f>
        <v>14176153</v>
      </c>
      <c r="R132" s="32">
        <f>SUM(R127:R131)</f>
        <v>14688112</v>
      </c>
      <c r="S132" s="32">
        <f>SUM(S127:S131)</f>
        <v>7883276</v>
      </c>
      <c r="T132" s="37">
        <f t="shared" si="30"/>
        <v>0.53671132137336641</v>
      </c>
      <c r="U132" s="37">
        <f t="shared" si="31"/>
        <v>-0.1135751969329204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12402538</v>
      </c>
      <c r="E133" s="31">
        <v>12359096</v>
      </c>
      <c r="F133" s="31">
        <v>2925788</v>
      </c>
      <c r="G133" s="36">
        <f t="shared" si="24"/>
        <v>0.23590236127476488</v>
      </c>
      <c r="H133" s="31">
        <v>2987045</v>
      </c>
      <c r="I133" s="36">
        <f t="shared" si="25"/>
        <v>0.24084143100388</v>
      </c>
      <c r="J133" s="31">
        <v>3169946</v>
      </c>
      <c r="K133" s="36">
        <f t="shared" si="26"/>
        <v>0.25648688221209709</v>
      </c>
      <c r="L133" s="31">
        <v>0</v>
      </c>
      <c r="M133" s="36">
        <f t="shared" si="27"/>
        <v>0</v>
      </c>
      <c r="N133" s="31">
        <f t="shared" si="28"/>
        <v>9082779</v>
      </c>
      <c r="O133" s="36">
        <f t="shared" si="29"/>
        <v>0.73490642034012843</v>
      </c>
      <c r="P133" s="31">
        <v>3076885</v>
      </c>
      <c r="Q133" s="31">
        <v>11336461</v>
      </c>
      <c r="R133" s="31">
        <v>11451178</v>
      </c>
      <c r="S133" s="31">
        <v>8890968</v>
      </c>
      <c r="T133" s="36">
        <f t="shared" si="30"/>
        <v>0.77642387534278134</v>
      </c>
      <c r="U133" s="36">
        <f t="shared" si="31"/>
        <v>3.0245199284341107E-2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2085915</v>
      </c>
      <c r="E134" s="31">
        <v>2098085</v>
      </c>
      <c r="F134" s="31">
        <v>25341</v>
      </c>
      <c r="G134" s="36">
        <f t="shared" si="24"/>
        <v>1.2148625423375354E-2</v>
      </c>
      <c r="H134" s="31">
        <v>790694</v>
      </c>
      <c r="I134" s="36">
        <f t="shared" si="25"/>
        <v>0.37906338465373707</v>
      </c>
      <c r="J134" s="31">
        <v>696339</v>
      </c>
      <c r="K134" s="36">
        <f t="shared" si="26"/>
        <v>0.33189265449207256</v>
      </c>
      <c r="L134" s="31">
        <v>0</v>
      </c>
      <c r="M134" s="36">
        <f t="shared" si="27"/>
        <v>0</v>
      </c>
      <c r="N134" s="31">
        <f t="shared" si="28"/>
        <v>1512374</v>
      </c>
      <c r="O134" s="36">
        <f t="shared" si="29"/>
        <v>0.72083542849789217</v>
      </c>
      <c r="P134" s="31">
        <v>434257</v>
      </c>
      <c r="Q134" s="31">
        <v>2038833</v>
      </c>
      <c r="R134" s="31">
        <v>2000383</v>
      </c>
      <c r="S134" s="31">
        <v>1377158</v>
      </c>
      <c r="T134" s="36">
        <f t="shared" si="30"/>
        <v>0.68844716236840642</v>
      </c>
      <c r="U134" s="36">
        <f t="shared" si="31"/>
        <v>0.60351819314369148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34213636</v>
      </c>
      <c r="E136" s="31">
        <v>59143775</v>
      </c>
      <c r="F136" s="31">
        <v>9167702</v>
      </c>
      <c r="G136" s="36">
        <f t="shared" si="24"/>
        <v>0.26795462487529825</v>
      </c>
      <c r="H136" s="31">
        <v>7335499</v>
      </c>
      <c r="I136" s="36">
        <f t="shared" si="25"/>
        <v>0.21440278957781628</v>
      </c>
      <c r="J136" s="31">
        <v>5503099</v>
      </c>
      <c r="K136" s="36">
        <f t="shared" si="26"/>
        <v>9.3046123619941412E-2</v>
      </c>
      <c r="L136" s="31">
        <v>0</v>
      </c>
      <c r="M136" s="36">
        <f t="shared" si="27"/>
        <v>0</v>
      </c>
      <c r="N136" s="31">
        <f t="shared" si="28"/>
        <v>22006300</v>
      </c>
      <c r="O136" s="36">
        <f t="shared" si="29"/>
        <v>0.3720814236155876</v>
      </c>
      <c r="P136" s="31">
        <v>5297191</v>
      </c>
      <c r="Q136" s="31">
        <v>23297000</v>
      </c>
      <c r="R136" s="31">
        <v>23297000</v>
      </c>
      <c r="S136" s="31">
        <v>20866333</v>
      </c>
      <c r="T136" s="36">
        <f t="shared" si="30"/>
        <v>0.89566609434691158</v>
      </c>
      <c r="U136" s="36">
        <f t="shared" si="31"/>
        <v>3.8871167756646896E-2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48702089</v>
      </c>
      <c r="E137" s="32">
        <f>SUM(E133:E136)</f>
        <v>73600956</v>
      </c>
      <c r="F137" s="32">
        <f>SUM(F133:F136)</f>
        <v>12118831</v>
      </c>
      <c r="G137" s="37">
        <f t="shared" ref="G137:G170" si="32">IF(($D137     =0),0,($F137     /$D137     ))</f>
        <v>0.2488359585561104</v>
      </c>
      <c r="H137" s="32">
        <f>SUM(H133:H136)</f>
        <v>11113238</v>
      </c>
      <c r="I137" s="37">
        <f t="shared" ref="I137:I170" si="33">IF(($D137     =0),0,($H137     /$D137     ))</f>
        <v>0.22818811735159861</v>
      </c>
      <c r="J137" s="32">
        <f>SUM(J133:J136)</f>
        <v>9369384</v>
      </c>
      <c r="K137" s="37">
        <f t="shared" ref="K137:K170" si="34">IF(($E137     =0),0,($J137     /$E137     ))</f>
        <v>0.1272997595302974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32601453</v>
      </c>
      <c r="O137" s="37">
        <f t="shared" ref="O137:O170" si="37">IF(($E137     =0),0,($N137     /$E137     ))</f>
        <v>0.44294877093716012</v>
      </c>
      <c r="P137" s="32">
        <f>SUM(P133:P136)</f>
        <v>8808333</v>
      </c>
      <c r="Q137" s="32">
        <f>SUM(Q133:Q136)</f>
        <v>36672294</v>
      </c>
      <c r="R137" s="32">
        <f>SUM(R133:R136)</f>
        <v>36748561</v>
      </c>
      <c r="S137" s="32">
        <f>SUM(S133:S136)</f>
        <v>31134459</v>
      </c>
      <c r="T137" s="37">
        <f t="shared" ref="T137:T170" si="38">IF(($R137     =0),0,($S137     /$R137     ))</f>
        <v>0.84722933776917142</v>
      </c>
      <c r="U137" s="37">
        <f t="shared" ref="U137:U170" si="39">IF(($P137     =0),0,(($J137     /$P137     )-1))</f>
        <v>6.3695480177690778E-2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19594984</v>
      </c>
      <c r="E138" s="31">
        <v>19594984</v>
      </c>
      <c r="F138" s="31">
        <v>9637650</v>
      </c>
      <c r="G138" s="36">
        <f t="shared" si="32"/>
        <v>0.49184270831759802</v>
      </c>
      <c r="H138" s="31">
        <v>7963782</v>
      </c>
      <c r="I138" s="36">
        <f t="shared" si="33"/>
        <v>0.40641941835726941</v>
      </c>
      <c r="J138" s="31">
        <v>6199961</v>
      </c>
      <c r="K138" s="36">
        <f t="shared" si="34"/>
        <v>0.31640551479909346</v>
      </c>
      <c r="L138" s="31">
        <v>0</v>
      </c>
      <c r="M138" s="36">
        <f t="shared" si="35"/>
        <v>0</v>
      </c>
      <c r="N138" s="31">
        <f t="shared" si="36"/>
        <v>23801393</v>
      </c>
      <c r="O138" s="36">
        <f t="shared" si="37"/>
        <v>1.2146676414739608</v>
      </c>
      <c r="P138" s="31">
        <v>5831111</v>
      </c>
      <c r="Q138" s="31">
        <v>18380356</v>
      </c>
      <c r="R138" s="31">
        <v>18380356</v>
      </c>
      <c r="S138" s="31">
        <v>22542332</v>
      </c>
      <c r="T138" s="36">
        <f t="shared" si="38"/>
        <v>1.226436092967949</v>
      </c>
      <c r="U138" s="36">
        <f t="shared" si="39"/>
        <v>6.3255527119960409E-2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29538232</v>
      </c>
      <c r="E139" s="31">
        <v>29538232</v>
      </c>
      <c r="F139" s="31">
        <v>12244090</v>
      </c>
      <c r="G139" s="36">
        <f t="shared" si="32"/>
        <v>0.41451668468173719</v>
      </c>
      <c r="H139" s="31">
        <v>10050241</v>
      </c>
      <c r="I139" s="36">
        <f t="shared" si="33"/>
        <v>0.34024517784273617</v>
      </c>
      <c r="J139" s="31">
        <v>7098252</v>
      </c>
      <c r="K139" s="36">
        <f t="shared" si="34"/>
        <v>0.24030727363777224</v>
      </c>
      <c r="L139" s="31">
        <v>0</v>
      </c>
      <c r="M139" s="36">
        <f t="shared" si="35"/>
        <v>0</v>
      </c>
      <c r="N139" s="31">
        <f t="shared" si="36"/>
        <v>29392583</v>
      </c>
      <c r="O139" s="36">
        <f t="shared" si="37"/>
        <v>0.99506913616224557</v>
      </c>
      <c r="P139" s="31">
        <v>8418148</v>
      </c>
      <c r="Q139" s="31">
        <v>25937106</v>
      </c>
      <c r="R139" s="31">
        <v>28192070</v>
      </c>
      <c r="S139" s="31">
        <v>27904005</v>
      </c>
      <c r="T139" s="36">
        <f t="shared" si="38"/>
        <v>0.98978205573411249</v>
      </c>
      <c r="U139" s="36">
        <f t="shared" si="39"/>
        <v>-0.156791731387949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5431298</v>
      </c>
      <c r="E140" s="31">
        <v>5486298</v>
      </c>
      <c r="F140" s="31">
        <v>1922389</v>
      </c>
      <c r="G140" s="36">
        <f t="shared" si="32"/>
        <v>0.35394651517924447</v>
      </c>
      <c r="H140" s="31">
        <v>2420037</v>
      </c>
      <c r="I140" s="36">
        <f t="shared" si="33"/>
        <v>0.44557249482536221</v>
      </c>
      <c r="J140" s="31">
        <v>1841614</v>
      </c>
      <c r="K140" s="36">
        <f t="shared" si="34"/>
        <v>0.33567516748087689</v>
      </c>
      <c r="L140" s="31">
        <v>0</v>
      </c>
      <c r="M140" s="36">
        <f t="shared" si="35"/>
        <v>0</v>
      </c>
      <c r="N140" s="31">
        <f t="shared" si="36"/>
        <v>6184040</v>
      </c>
      <c r="O140" s="36">
        <f t="shared" si="37"/>
        <v>1.127179019440796</v>
      </c>
      <c r="P140" s="31">
        <v>705326</v>
      </c>
      <c r="Q140" s="31">
        <v>5577567</v>
      </c>
      <c r="R140" s="31">
        <v>5577567</v>
      </c>
      <c r="S140" s="31">
        <v>4514696</v>
      </c>
      <c r="T140" s="36">
        <f t="shared" si="38"/>
        <v>0.80943823713816432</v>
      </c>
      <c r="U140" s="36">
        <f t="shared" si="39"/>
        <v>1.6110110785650891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4027711</v>
      </c>
      <c r="E141" s="31">
        <v>3865334</v>
      </c>
      <c r="F141" s="31">
        <v>1442166</v>
      </c>
      <c r="G141" s="36">
        <f t="shared" si="32"/>
        <v>0.35806094330005306</v>
      </c>
      <c r="H141" s="31">
        <v>1385411</v>
      </c>
      <c r="I141" s="36">
        <f t="shared" si="33"/>
        <v>0.34396981312710867</v>
      </c>
      <c r="J141" s="31">
        <v>351403</v>
      </c>
      <c r="K141" s="36">
        <f t="shared" si="34"/>
        <v>9.0911419297789009E-2</v>
      </c>
      <c r="L141" s="31">
        <v>0</v>
      </c>
      <c r="M141" s="36">
        <f t="shared" si="35"/>
        <v>0</v>
      </c>
      <c r="N141" s="31">
        <f t="shared" si="36"/>
        <v>3178980</v>
      </c>
      <c r="O141" s="36">
        <f t="shared" si="37"/>
        <v>0.82243345594455741</v>
      </c>
      <c r="P141" s="31">
        <v>-2580639</v>
      </c>
      <c r="Q141" s="31">
        <v>2900514</v>
      </c>
      <c r="R141" s="31">
        <v>3043975</v>
      </c>
      <c r="S141" s="31">
        <v>2023636</v>
      </c>
      <c r="T141" s="36">
        <f t="shared" si="38"/>
        <v>0.6648004664952899</v>
      </c>
      <c r="U141" s="36">
        <f t="shared" si="39"/>
        <v>-1.136168987603458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2218659</v>
      </c>
      <c r="E142" s="31">
        <v>2294096</v>
      </c>
      <c r="F142" s="31">
        <v>18188</v>
      </c>
      <c r="G142" s="36">
        <f t="shared" si="32"/>
        <v>8.197744673697039E-3</v>
      </c>
      <c r="H142" s="31">
        <v>18034</v>
      </c>
      <c r="I142" s="36">
        <f t="shared" si="33"/>
        <v>8.1283333761519912E-3</v>
      </c>
      <c r="J142" s="31">
        <v>23257</v>
      </c>
      <c r="K142" s="36">
        <f t="shared" si="34"/>
        <v>1.01377623255522E-2</v>
      </c>
      <c r="L142" s="31">
        <v>0</v>
      </c>
      <c r="M142" s="36">
        <f t="shared" si="35"/>
        <v>0</v>
      </c>
      <c r="N142" s="31">
        <f t="shared" si="36"/>
        <v>59479</v>
      </c>
      <c r="O142" s="36">
        <f t="shared" si="37"/>
        <v>2.5926988234145389E-2</v>
      </c>
      <c r="P142" s="31">
        <v>23527</v>
      </c>
      <c r="Q142" s="31">
        <v>2076186</v>
      </c>
      <c r="R142" s="31">
        <v>3072157</v>
      </c>
      <c r="S142" s="31">
        <v>1088261</v>
      </c>
      <c r="T142" s="36">
        <f t="shared" si="38"/>
        <v>0.35423352387264062</v>
      </c>
      <c r="U142" s="36">
        <f t="shared" si="39"/>
        <v>-1.1476176308071628E-2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1911000</v>
      </c>
      <c r="E143" s="31">
        <v>2091000</v>
      </c>
      <c r="F143" s="31">
        <v>1892</v>
      </c>
      <c r="G143" s="36">
        <f t="shared" si="32"/>
        <v>9.900575614861329E-4</v>
      </c>
      <c r="H143" s="31">
        <v>0</v>
      </c>
      <c r="I143" s="36">
        <f t="shared" si="33"/>
        <v>0</v>
      </c>
      <c r="J143" s="31">
        <v>307875</v>
      </c>
      <c r="K143" s="36">
        <f t="shared" si="34"/>
        <v>0.14723816355810618</v>
      </c>
      <c r="L143" s="31">
        <v>0</v>
      </c>
      <c r="M143" s="36">
        <f t="shared" si="35"/>
        <v>0</v>
      </c>
      <c r="N143" s="31">
        <f t="shared" si="36"/>
        <v>309767</v>
      </c>
      <c r="O143" s="36">
        <f t="shared" si="37"/>
        <v>0.14814299378287901</v>
      </c>
      <c r="P143" s="31">
        <v>229812</v>
      </c>
      <c r="Q143" s="31">
        <v>1922000</v>
      </c>
      <c r="R143" s="31">
        <v>2170132</v>
      </c>
      <c r="S143" s="31">
        <v>443638</v>
      </c>
      <c r="T143" s="36">
        <f t="shared" si="38"/>
        <v>0.20442903933954248</v>
      </c>
      <c r="U143" s="36">
        <f t="shared" si="39"/>
        <v>0.33968200093989864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62721884</v>
      </c>
      <c r="E144" s="32">
        <f>SUM(E138:E143)</f>
        <v>62869944</v>
      </c>
      <c r="F144" s="32">
        <f>SUM(F138:F143)</f>
        <v>25266375</v>
      </c>
      <c r="G144" s="37">
        <f t="shared" si="32"/>
        <v>0.40283188878701409</v>
      </c>
      <c r="H144" s="32">
        <f>SUM(H138:H143)</f>
        <v>21837505</v>
      </c>
      <c r="I144" s="37">
        <f t="shared" si="33"/>
        <v>0.34816404749576718</v>
      </c>
      <c r="J144" s="32">
        <f>SUM(J138:J143)</f>
        <v>15822362</v>
      </c>
      <c r="K144" s="37">
        <f t="shared" si="34"/>
        <v>0.251668142093462</v>
      </c>
      <c r="L144" s="32">
        <f>SUM(L138:L143)</f>
        <v>0</v>
      </c>
      <c r="M144" s="37">
        <f t="shared" si="35"/>
        <v>0</v>
      </c>
      <c r="N144" s="32">
        <f t="shared" si="36"/>
        <v>62926242</v>
      </c>
      <c r="O144" s="37">
        <f t="shared" si="37"/>
        <v>1.0008954676339461</v>
      </c>
      <c r="P144" s="32">
        <f>SUM(P138:P143)</f>
        <v>12627285</v>
      </c>
      <c r="Q144" s="32">
        <f>SUM(Q138:Q143)</f>
        <v>56793729</v>
      </c>
      <c r="R144" s="32">
        <f>SUM(R138:R143)</f>
        <v>60436257</v>
      </c>
      <c r="S144" s="32">
        <f>SUM(S138:S143)</f>
        <v>58516568</v>
      </c>
      <c r="T144" s="37">
        <f t="shared" si="38"/>
        <v>0.96823613679450726</v>
      </c>
      <c r="U144" s="37">
        <f t="shared" si="39"/>
        <v>0.253029610086412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3088587</v>
      </c>
      <c r="E145" s="31">
        <v>3260913</v>
      </c>
      <c r="F145" s="31">
        <v>877805</v>
      </c>
      <c r="G145" s="36">
        <f t="shared" si="32"/>
        <v>0.28420925167398553</v>
      </c>
      <c r="H145" s="31">
        <v>1226791</v>
      </c>
      <c r="I145" s="36">
        <f t="shared" si="33"/>
        <v>0.39720137396162064</v>
      </c>
      <c r="J145" s="31">
        <v>899532</v>
      </c>
      <c r="K145" s="36">
        <f t="shared" si="34"/>
        <v>0.27585280564062886</v>
      </c>
      <c r="L145" s="31">
        <v>0</v>
      </c>
      <c r="M145" s="36">
        <f t="shared" si="35"/>
        <v>0</v>
      </c>
      <c r="N145" s="31">
        <f t="shared" si="36"/>
        <v>3004128</v>
      </c>
      <c r="O145" s="36">
        <f t="shared" si="37"/>
        <v>0.9212536489013966</v>
      </c>
      <c r="P145" s="31">
        <v>763225</v>
      </c>
      <c r="Q145" s="31">
        <v>3203511</v>
      </c>
      <c r="R145" s="31">
        <v>2958215</v>
      </c>
      <c r="S145" s="31">
        <v>2703552</v>
      </c>
      <c r="T145" s="36">
        <f t="shared" si="38"/>
        <v>0.91391328892592327</v>
      </c>
      <c r="U145" s="36">
        <f t="shared" si="39"/>
        <v>0.17859346850535562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82071246</v>
      </c>
      <c r="E146" s="31">
        <v>82071246</v>
      </c>
      <c r="F146" s="31">
        <v>34206976</v>
      </c>
      <c r="G146" s="36">
        <f t="shared" si="32"/>
        <v>0.41679610907820264</v>
      </c>
      <c r="H146" s="31">
        <v>19086982</v>
      </c>
      <c r="I146" s="36">
        <f t="shared" si="33"/>
        <v>0.23256600734439928</v>
      </c>
      <c r="J146" s="31">
        <v>46734474</v>
      </c>
      <c r="K146" s="36">
        <f t="shared" si="34"/>
        <v>0.5694378515954297</v>
      </c>
      <c r="L146" s="31">
        <v>0</v>
      </c>
      <c r="M146" s="36">
        <f t="shared" si="35"/>
        <v>0</v>
      </c>
      <c r="N146" s="31">
        <f t="shared" si="36"/>
        <v>100028432</v>
      </c>
      <c r="O146" s="36">
        <f t="shared" si="37"/>
        <v>1.2187999680180315</v>
      </c>
      <c r="P146" s="31">
        <v>19270016</v>
      </c>
      <c r="Q146" s="31">
        <v>77071246</v>
      </c>
      <c r="R146" s="31">
        <v>77071246</v>
      </c>
      <c r="S146" s="31">
        <v>77081229</v>
      </c>
      <c r="T146" s="36">
        <f t="shared" si="38"/>
        <v>1.000129529500535</v>
      </c>
      <c r="U146" s="36">
        <f t="shared" si="39"/>
        <v>1.4252431342039364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39424759</v>
      </c>
      <c r="E147" s="31">
        <v>36751482</v>
      </c>
      <c r="F147" s="31">
        <v>165234</v>
      </c>
      <c r="G147" s="36">
        <f t="shared" si="32"/>
        <v>4.1911226394560838E-3</v>
      </c>
      <c r="H147" s="31">
        <v>36426583</v>
      </c>
      <c r="I147" s="36">
        <f t="shared" si="33"/>
        <v>0.92395195110767825</v>
      </c>
      <c r="J147" s="31">
        <v>148724</v>
      </c>
      <c r="K147" s="36">
        <f t="shared" si="34"/>
        <v>4.0467483733036946E-3</v>
      </c>
      <c r="L147" s="31">
        <v>0</v>
      </c>
      <c r="M147" s="36">
        <f t="shared" si="35"/>
        <v>0</v>
      </c>
      <c r="N147" s="31">
        <f t="shared" si="36"/>
        <v>36740541</v>
      </c>
      <c r="O147" s="36">
        <f t="shared" si="37"/>
        <v>0.99970229771958585</v>
      </c>
      <c r="P147" s="31">
        <v>133099</v>
      </c>
      <c r="Q147" s="31">
        <v>42590394</v>
      </c>
      <c r="R147" s="31">
        <v>42660056</v>
      </c>
      <c r="S147" s="31">
        <v>39627500</v>
      </c>
      <c r="T147" s="36">
        <f t="shared" si="38"/>
        <v>0.92891345477839971</v>
      </c>
      <c r="U147" s="36">
        <f t="shared" si="39"/>
        <v>0.11739381963801376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6821</v>
      </c>
      <c r="E148" s="31">
        <v>6821</v>
      </c>
      <c r="F148" s="31">
        <v>1937</v>
      </c>
      <c r="G148" s="36">
        <f t="shared" si="32"/>
        <v>0.28397595660460345</v>
      </c>
      <c r="H148" s="31">
        <v>2172</v>
      </c>
      <c r="I148" s="36">
        <f t="shared" si="33"/>
        <v>0.31842838293505349</v>
      </c>
      <c r="J148" s="31">
        <v>-463</v>
      </c>
      <c r="K148" s="36">
        <f t="shared" si="34"/>
        <v>-6.7878610174461229E-2</v>
      </c>
      <c r="L148" s="31">
        <v>0</v>
      </c>
      <c r="M148" s="36">
        <f t="shared" si="35"/>
        <v>0</v>
      </c>
      <c r="N148" s="31">
        <f t="shared" si="36"/>
        <v>3646</v>
      </c>
      <c r="O148" s="36">
        <f t="shared" si="37"/>
        <v>0.53452572936519571</v>
      </c>
      <c r="P148" s="31">
        <v>39</v>
      </c>
      <c r="Q148" s="31">
        <v>0</v>
      </c>
      <c r="R148" s="31">
        <v>0</v>
      </c>
      <c r="S148" s="31">
        <v>3450</v>
      </c>
      <c r="T148" s="36">
        <f t="shared" si="38"/>
        <v>0</v>
      </c>
      <c r="U148" s="36">
        <f t="shared" si="39"/>
        <v>-12.871794871794872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2330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124591413</v>
      </c>
      <c r="E150" s="32">
        <f>SUM(E145:E149)</f>
        <v>122090462</v>
      </c>
      <c r="F150" s="32">
        <f>SUM(F145:F149)</f>
        <v>35251952</v>
      </c>
      <c r="G150" s="37">
        <f t="shared" si="32"/>
        <v>0.28294046235754627</v>
      </c>
      <c r="H150" s="32">
        <f>SUM(H145:H149)</f>
        <v>56742528</v>
      </c>
      <c r="I150" s="37">
        <f t="shared" si="33"/>
        <v>0.45542888256673036</v>
      </c>
      <c r="J150" s="32">
        <f>SUM(J145:J149)</f>
        <v>47782267</v>
      </c>
      <c r="K150" s="37">
        <f t="shared" si="34"/>
        <v>0.39136773026544858</v>
      </c>
      <c r="L150" s="32">
        <f>SUM(L145:L149)</f>
        <v>0</v>
      </c>
      <c r="M150" s="37">
        <f t="shared" si="35"/>
        <v>0</v>
      </c>
      <c r="N150" s="32">
        <f t="shared" si="36"/>
        <v>139776747</v>
      </c>
      <c r="O150" s="37">
        <f t="shared" si="37"/>
        <v>1.1448621350945498</v>
      </c>
      <c r="P150" s="32">
        <f>SUM(P145:P149)</f>
        <v>20166379</v>
      </c>
      <c r="Q150" s="32">
        <f>SUM(Q145:Q149)</f>
        <v>122865151</v>
      </c>
      <c r="R150" s="32">
        <f>SUM(R145:R149)</f>
        <v>122689517</v>
      </c>
      <c r="S150" s="32">
        <f>SUM(S145:S149)</f>
        <v>119418061</v>
      </c>
      <c r="T150" s="37">
        <f t="shared" si="38"/>
        <v>0.97333548880137821</v>
      </c>
      <c r="U150" s="37">
        <f t="shared" si="39"/>
        <v>1.3694024098228046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3328000</v>
      </c>
      <c r="E151" s="31">
        <v>3328000</v>
      </c>
      <c r="F151" s="31">
        <v>1096102</v>
      </c>
      <c r="G151" s="36">
        <f t="shared" si="32"/>
        <v>0.32935757211538463</v>
      </c>
      <c r="H151" s="31">
        <v>1396240</v>
      </c>
      <c r="I151" s="36">
        <f t="shared" si="33"/>
        <v>0.41954326923076923</v>
      </c>
      <c r="J151" s="31">
        <v>839121</v>
      </c>
      <c r="K151" s="36">
        <f t="shared" si="34"/>
        <v>0.25213972355769232</v>
      </c>
      <c r="L151" s="31">
        <v>0</v>
      </c>
      <c r="M151" s="36">
        <f t="shared" si="35"/>
        <v>0</v>
      </c>
      <c r="N151" s="31">
        <f t="shared" si="36"/>
        <v>3331463</v>
      </c>
      <c r="O151" s="36">
        <f t="shared" si="37"/>
        <v>1.0010405649038461</v>
      </c>
      <c r="P151" s="31">
        <v>910642</v>
      </c>
      <c r="Q151" s="31">
        <v>3187000</v>
      </c>
      <c r="R151" s="31">
        <v>3187000</v>
      </c>
      <c r="S151" s="31">
        <v>3189124</v>
      </c>
      <c r="T151" s="36">
        <f t="shared" si="38"/>
        <v>1.0006664574835269</v>
      </c>
      <c r="U151" s="36">
        <f t="shared" si="39"/>
        <v>-7.853909659339231E-2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18143100</v>
      </c>
      <c r="E152" s="31">
        <v>18094395</v>
      </c>
      <c r="F152" s="31">
        <v>3129603</v>
      </c>
      <c r="G152" s="36">
        <f t="shared" si="32"/>
        <v>0.17249549415480264</v>
      </c>
      <c r="H152" s="31">
        <v>11726370</v>
      </c>
      <c r="I152" s="36">
        <f t="shared" si="33"/>
        <v>0.64632670271342829</v>
      </c>
      <c r="J152" s="31">
        <v>1368225</v>
      </c>
      <c r="K152" s="36">
        <f t="shared" si="34"/>
        <v>7.5615957317169205E-2</v>
      </c>
      <c r="L152" s="31">
        <v>0</v>
      </c>
      <c r="M152" s="36">
        <f t="shared" si="35"/>
        <v>0</v>
      </c>
      <c r="N152" s="31">
        <f t="shared" si="36"/>
        <v>16224198</v>
      </c>
      <c r="O152" s="36">
        <f t="shared" si="37"/>
        <v>0.8966421922368778</v>
      </c>
      <c r="P152" s="31">
        <v>1745500</v>
      </c>
      <c r="Q152" s="31">
        <v>19041000</v>
      </c>
      <c r="R152" s="31">
        <v>17807100</v>
      </c>
      <c r="S152" s="31">
        <v>14563380</v>
      </c>
      <c r="T152" s="36">
        <f t="shared" si="38"/>
        <v>0.81784119817376211</v>
      </c>
      <c r="U152" s="36">
        <f t="shared" si="39"/>
        <v>-0.21614150673159549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12080960</v>
      </c>
      <c r="E153" s="31">
        <v>12318460</v>
      </c>
      <c r="F153" s="31">
        <v>86102</v>
      </c>
      <c r="G153" s="36">
        <f t="shared" si="32"/>
        <v>7.1270826159510504E-3</v>
      </c>
      <c r="H153" s="31">
        <v>6896673</v>
      </c>
      <c r="I153" s="36">
        <f t="shared" si="33"/>
        <v>0.57087127181945807</v>
      </c>
      <c r="J153" s="31">
        <v>87337</v>
      </c>
      <c r="K153" s="36">
        <f t="shared" si="34"/>
        <v>7.0899284488483141E-3</v>
      </c>
      <c r="L153" s="31">
        <v>0</v>
      </c>
      <c r="M153" s="36">
        <f t="shared" si="35"/>
        <v>0</v>
      </c>
      <c r="N153" s="31">
        <f t="shared" si="36"/>
        <v>7070112</v>
      </c>
      <c r="O153" s="36">
        <f t="shared" si="37"/>
        <v>0.57394447033151874</v>
      </c>
      <c r="P153" s="31">
        <v>83958</v>
      </c>
      <c r="Q153" s="31">
        <v>9435280</v>
      </c>
      <c r="R153" s="31">
        <v>10556490</v>
      </c>
      <c r="S153" s="31">
        <v>6747626</v>
      </c>
      <c r="T153" s="36">
        <f t="shared" si="38"/>
        <v>0.63919219361738611</v>
      </c>
      <c r="U153" s="36">
        <f t="shared" si="39"/>
        <v>4.0246313633006903E-2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1309524</v>
      </c>
      <c r="E154" s="31">
        <v>1309524</v>
      </c>
      <c r="F154" s="31">
        <v>419243</v>
      </c>
      <c r="G154" s="36">
        <f t="shared" si="32"/>
        <v>0.32014915343285039</v>
      </c>
      <c r="H154" s="31">
        <v>354783</v>
      </c>
      <c r="I154" s="36">
        <f t="shared" si="33"/>
        <v>0.27092516059270394</v>
      </c>
      <c r="J154" s="31">
        <v>406622</v>
      </c>
      <c r="K154" s="36">
        <f t="shared" si="34"/>
        <v>0.31051130028926544</v>
      </c>
      <c r="L154" s="31">
        <v>0</v>
      </c>
      <c r="M154" s="36">
        <f t="shared" si="35"/>
        <v>0</v>
      </c>
      <c r="N154" s="31">
        <f t="shared" si="36"/>
        <v>1180648</v>
      </c>
      <c r="O154" s="36">
        <f t="shared" si="37"/>
        <v>0.90158561431481976</v>
      </c>
      <c r="P154" s="31">
        <v>393930</v>
      </c>
      <c r="Q154" s="31">
        <v>1256543</v>
      </c>
      <c r="R154" s="31">
        <v>1256543</v>
      </c>
      <c r="S154" s="31">
        <v>1260657</v>
      </c>
      <c r="T154" s="36">
        <f t="shared" si="38"/>
        <v>1.0032740622485661</v>
      </c>
      <c r="U154" s="36">
        <f t="shared" si="39"/>
        <v>3.2218922143528061E-2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4580891</v>
      </c>
      <c r="E155" s="31">
        <v>10578835</v>
      </c>
      <c r="F155" s="31">
        <v>923967</v>
      </c>
      <c r="G155" s="36">
        <f t="shared" si="32"/>
        <v>0.20170028057860359</v>
      </c>
      <c r="H155" s="31">
        <v>2200855</v>
      </c>
      <c r="I155" s="36">
        <f t="shared" si="33"/>
        <v>0.4804425601918928</v>
      </c>
      <c r="J155" s="31">
        <v>920964</v>
      </c>
      <c r="K155" s="36">
        <f t="shared" si="34"/>
        <v>8.7057223219759075E-2</v>
      </c>
      <c r="L155" s="31">
        <v>0</v>
      </c>
      <c r="M155" s="36">
        <f t="shared" si="35"/>
        <v>0</v>
      </c>
      <c r="N155" s="31">
        <f t="shared" si="36"/>
        <v>4045786</v>
      </c>
      <c r="O155" s="36">
        <f t="shared" si="37"/>
        <v>0.38244154483929471</v>
      </c>
      <c r="P155" s="31">
        <v>1830906</v>
      </c>
      <c r="Q155" s="31">
        <v>9581720</v>
      </c>
      <c r="R155" s="31">
        <v>9581720</v>
      </c>
      <c r="S155" s="31">
        <v>4493779</v>
      </c>
      <c r="T155" s="36">
        <f t="shared" si="38"/>
        <v>0.46899502385792946</v>
      </c>
      <c r="U155" s="36">
        <f t="shared" si="39"/>
        <v>-0.49699001477956817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421496</v>
      </c>
      <c r="E156" s="31">
        <v>542496</v>
      </c>
      <c r="F156" s="31">
        <v>219993</v>
      </c>
      <c r="G156" s="36">
        <f t="shared" si="32"/>
        <v>0.52193377873099622</v>
      </c>
      <c r="H156" s="31">
        <v>102222</v>
      </c>
      <c r="I156" s="36">
        <f t="shared" si="33"/>
        <v>0.24252187446618712</v>
      </c>
      <c r="J156" s="31">
        <v>183627</v>
      </c>
      <c r="K156" s="36">
        <f t="shared" si="34"/>
        <v>0.33848544505397277</v>
      </c>
      <c r="L156" s="31">
        <v>0</v>
      </c>
      <c r="M156" s="36">
        <f t="shared" si="35"/>
        <v>0</v>
      </c>
      <c r="N156" s="31">
        <f t="shared" si="36"/>
        <v>505842</v>
      </c>
      <c r="O156" s="36">
        <f t="shared" si="37"/>
        <v>0.93243452486285616</v>
      </c>
      <c r="P156" s="31">
        <v>94217</v>
      </c>
      <c r="Q156" s="31">
        <v>405285</v>
      </c>
      <c r="R156" s="31">
        <v>405285</v>
      </c>
      <c r="S156" s="31">
        <v>341895</v>
      </c>
      <c r="T156" s="36">
        <f t="shared" si="38"/>
        <v>0.84359154668936676</v>
      </c>
      <c r="U156" s="36">
        <f t="shared" si="39"/>
        <v>0.9489794835326959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39863971</v>
      </c>
      <c r="E157" s="32">
        <f>SUM(E151:E156)</f>
        <v>46171710</v>
      </c>
      <c r="F157" s="32">
        <f>SUM(F151:F156)</f>
        <v>5875010</v>
      </c>
      <c r="G157" s="37">
        <f t="shared" si="32"/>
        <v>0.14737643673280817</v>
      </c>
      <c r="H157" s="32">
        <f>SUM(H151:H156)</f>
        <v>22677143</v>
      </c>
      <c r="I157" s="37">
        <f t="shared" si="33"/>
        <v>0.56886312204070189</v>
      </c>
      <c r="J157" s="32">
        <f>SUM(J151:J156)</f>
        <v>3805896</v>
      </c>
      <c r="K157" s="37">
        <f t="shared" si="34"/>
        <v>8.2429175787511438E-2</v>
      </c>
      <c r="L157" s="32">
        <f>SUM(L151:L156)</f>
        <v>0</v>
      </c>
      <c r="M157" s="37">
        <f t="shared" si="35"/>
        <v>0</v>
      </c>
      <c r="N157" s="32">
        <f t="shared" si="36"/>
        <v>32358049</v>
      </c>
      <c r="O157" s="37">
        <f t="shared" si="37"/>
        <v>0.70081980935945409</v>
      </c>
      <c r="P157" s="32">
        <f>SUM(P151:P156)</f>
        <v>5059153</v>
      </c>
      <c r="Q157" s="32">
        <f>SUM(Q151:Q156)</f>
        <v>42906828</v>
      </c>
      <c r="R157" s="32">
        <f>SUM(R151:R156)</f>
        <v>42794138</v>
      </c>
      <c r="S157" s="32">
        <f>SUM(S151:S156)</f>
        <v>30596461</v>
      </c>
      <c r="T157" s="37">
        <f t="shared" si="38"/>
        <v>0.71496850806996037</v>
      </c>
      <c r="U157" s="37">
        <f t="shared" si="39"/>
        <v>-0.24772071530550666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4222968</v>
      </c>
      <c r="E158" s="31">
        <v>4522968</v>
      </c>
      <c r="F158" s="31">
        <v>1038602</v>
      </c>
      <c r="G158" s="36">
        <f t="shared" si="32"/>
        <v>0.24594124322040803</v>
      </c>
      <c r="H158" s="31">
        <v>1074527</v>
      </c>
      <c r="I158" s="36">
        <f t="shared" si="33"/>
        <v>0.25444829323831014</v>
      </c>
      <c r="J158" s="31">
        <v>994892</v>
      </c>
      <c r="K158" s="36">
        <f t="shared" si="34"/>
        <v>0.21996441274844306</v>
      </c>
      <c r="L158" s="31">
        <v>0</v>
      </c>
      <c r="M158" s="36">
        <f t="shared" si="35"/>
        <v>0</v>
      </c>
      <c r="N158" s="31">
        <f t="shared" si="36"/>
        <v>3108021</v>
      </c>
      <c r="O158" s="36">
        <f t="shared" si="37"/>
        <v>0.68716404803217712</v>
      </c>
      <c r="P158" s="31">
        <v>888444</v>
      </c>
      <c r="Q158" s="31">
        <v>4142469</v>
      </c>
      <c r="R158" s="31">
        <v>4062608</v>
      </c>
      <c r="S158" s="31">
        <v>2843925</v>
      </c>
      <c r="T158" s="36">
        <f t="shared" si="38"/>
        <v>0.70002446704186083</v>
      </c>
      <c r="U158" s="36">
        <f t="shared" si="39"/>
        <v>0.11981396689042856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25954784</v>
      </c>
      <c r="E159" s="31">
        <v>26274784</v>
      </c>
      <c r="F159" s="31">
        <v>7900847</v>
      </c>
      <c r="G159" s="36">
        <f t="shared" si="32"/>
        <v>0.30440811990575611</v>
      </c>
      <c r="H159" s="31">
        <v>6758383</v>
      </c>
      <c r="I159" s="36">
        <f t="shared" si="33"/>
        <v>0.26039064705759063</v>
      </c>
      <c r="J159" s="31">
        <v>9639304</v>
      </c>
      <c r="K159" s="36">
        <f t="shared" si="34"/>
        <v>0.36686520429625608</v>
      </c>
      <c r="L159" s="31">
        <v>0</v>
      </c>
      <c r="M159" s="36">
        <f t="shared" si="35"/>
        <v>0</v>
      </c>
      <c r="N159" s="31">
        <f t="shared" si="36"/>
        <v>24298534</v>
      </c>
      <c r="O159" s="36">
        <f t="shared" si="37"/>
        <v>0.92478529985251257</v>
      </c>
      <c r="P159" s="31">
        <v>9000960</v>
      </c>
      <c r="Q159" s="31">
        <v>22896708</v>
      </c>
      <c r="R159" s="31">
        <v>23404708</v>
      </c>
      <c r="S159" s="31">
        <v>21596938</v>
      </c>
      <c r="T159" s="36">
        <f t="shared" si="38"/>
        <v>0.92276041213588311</v>
      </c>
      <c r="U159" s="36">
        <f t="shared" si="39"/>
        <v>7.0919546359499375E-2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21425198</v>
      </c>
      <c r="E160" s="31">
        <v>21269846</v>
      </c>
      <c r="F160" s="31">
        <v>8679501</v>
      </c>
      <c r="G160" s="36">
        <f t="shared" si="32"/>
        <v>0.40510715466900238</v>
      </c>
      <c r="H160" s="31">
        <v>7329890</v>
      </c>
      <c r="I160" s="36">
        <f t="shared" si="33"/>
        <v>0.34211539141901981</v>
      </c>
      <c r="J160" s="31">
        <v>5411887</v>
      </c>
      <c r="K160" s="36">
        <f t="shared" si="34"/>
        <v>0.25443940684854982</v>
      </c>
      <c r="L160" s="31">
        <v>0</v>
      </c>
      <c r="M160" s="36">
        <f t="shared" si="35"/>
        <v>0</v>
      </c>
      <c r="N160" s="31">
        <f t="shared" si="36"/>
        <v>21421278</v>
      </c>
      <c r="O160" s="36">
        <f t="shared" si="37"/>
        <v>1.0071195625957987</v>
      </c>
      <c r="P160" s="31">
        <v>481861</v>
      </c>
      <c r="Q160" s="31">
        <v>2009000</v>
      </c>
      <c r="R160" s="31">
        <v>2009000</v>
      </c>
      <c r="S160" s="31">
        <v>2004870</v>
      </c>
      <c r="T160" s="36">
        <f t="shared" si="38"/>
        <v>0.99794425087108019</v>
      </c>
      <c r="U160" s="36">
        <f t="shared" si="39"/>
        <v>10.231220206657106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1920000</v>
      </c>
      <c r="E161" s="31">
        <v>1935000</v>
      </c>
      <c r="F161" s="31">
        <v>1251817</v>
      </c>
      <c r="G161" s="36">
        <f t="shared" si="32"/>
        <v>0.65198802083333329</v>
      </c>
      <c r="H161" s="31">
        <v>7937</v>
      </c>
      <c r="I161" s="36">
        <f t="shared" si="33"/>
        <v>4.1338541666666668E-3</v>
      </c>
      <c r="J161" s="31">
        <v>233046</v>
      </c>
      <c r="K161" s="36">
        <f t="shared" si="34"/>
        <v>0.12043720930232558</v>
      </c>
      <c r="L161" s="31">
        <v>0</v>
      </c>
      <c r="M161" s="36">
        <f t="shared" si="35"/>
        <v>0</v>
      </c>
      <c r="N161" s="31">
        <f t="shared" si="36"/>
        <v>1492800</v>
      </c>
      <c r="O161" s="36">
        <f t="shared" si="37"/>
        <v>0.7714728682170543</v>
      </c>
      <c r="P161" s="31">
        <v>185236</v>
      </c>
      <c r="Q161" s="31">
        <v>1871798</v>
      </c>
      <c r="R161" s="31">
        <v>1966798</v>
      </c>
      <c r="S161" s="31">
        <v>1458198</v>
      </c>
      <c r="T161" s="36">
        <f t="shared" si="38"/>
        <v>0.7414070992547277</v>
      </c>
      <c r="U161" s="36">
        <f t="shared" si="39"/>
        <v>0.25810317648837167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41331386</v>
      </c>
      <c r="E162" s="31">
        <v>41331386</v>
      </c>
      <c r="F162" s="31">
        <v>17221428</v>
      </c>
      <c r="G162" s="36">
        <f t="shared" si="32"/>
        <v>0.4166670820088153</v>
      </c>
      <c r="H162" s="31">
        <v>13777111</v>
      </c>
      <c r="I162" s="36">
        <f t="shared" si="33"/>
        <v>0.33333290589384057</v>
      </c>
      <c r="J162" s="31">
        <v>10332846</v>
      </c>
      <c r="K162" s="36">
        <f t="shared" si="34"/>
        <v>0.24999998790265587</v>
      </c>
      <c r="L162" s="31">
        <v>0</v>
      </c>
      <c r="M162" s="36">
        <f t="shared" si="35"/>
        <v>0</v>
      </c>
      <c r="N162" s="31">
        <f t="shared" si="36"/>
        <v>41331385</v>
      </c>
      <c r="O162" s="36">
        <f t="shared" si="37"/>
        <v>0.99999997580531175</v>
      </c>
      <c r="P162" s="31">
        <v>14331196</v>
      </c>
      <c r="Q162" s="31">
        <v>24567763</v>
      </c>
      <c r="R162" s="31">
        <v>24567763</v>
      </c>
      <c r="S162" s="31">
        <v>24567764</v>
      </c>
      <c r="T162" s="36">
        <f t="shared" si="38"/>
        <v>1.0000000407037466</v>
      </c>
      <c r="U162" s="36">
        <f t="shared" si="39"/>
        <v>-0.27899625404606843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94854336</v>
      </c>
      <c r="E163" s="32">
        <f>SUM(E158:E162)</f>
        <v>95333984</v>
      </c>
      <c r="F163" s="32">
        <f>SUM(F158:F162)</f>
        <v>36092195</v>
      </c>
      <c r="G163" s="37">
        <f t="shared" si="32"/>
        <v>0.38050126670013273</v>
      </c>
      <c r="H163" s="32">
        <f>SUM(H158:H162)</f>
        <v>28947848</v>
      </c>
      <c r="I163" s="37">
        <f t="shared" si="33"/>
        <v>0.30518212683498203</v>
      </c>
      <c r="J163" s="32">
        <f>SUM(J158:J162)</f>
        <v>26611975</v>
      </c>
      <c r="K163" s="37">
        <f t="shared" si="34"/>
        <v>0.27914468569780948</v>
      </c>
      <c r="L163" s="32">
        <f>SUM(L158:L162)</f>
        <v>0</v>
      </c>
      <c r="M163" s="37">
        <f t="shared" si="35"/>
        <v>0</v>
      </c>
      <c r="N163" s="32">
        <f t="shared" si="36"/>
        <v>91652018</v>
      </c>
      <c r="O163" s="37">
        <f t="shared" si="37"/>
        <v>0.96137824262122518</v>
      </c>
      <c r="P163" s="32">
        <f>SUM(P158:P162)</f>
        <v>24887697</v>
      </c>
      <c r="Q163" s="32">
        <f>SUM(Q158:Q162)</f>
        <v>55487738</v>
      </c>
      <c r="R163" s="32">
        <f>SUM(R158:R162)</f>
        <v>56010877</v>
      </c>
      <c r="S163" s="32">
        <f>SUM(S158:S162)</f>
        <v>52471695</v>
      </c>
      <c r="T163" s="37">
        <f t="shared" si="38"/>
        <v>0.93681259445375231</v>
      </c>
      <c r="U163" s="37">
        <f t="shared" si="39"/>
        <v>6.928234460585081E-2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8086416</v>
      </c>
      <c r="E164" s="31">
        <v>8476116</v>
      </c>
      <c r="F164" s="31">
        <v>2060250</v>
      </c>
      <c r="G164" s="36">
        <f t="shared" si="32"/>
        <v>0.25477912588222024</v>
      </c>
      <c r="H164" s="31">
        <v>2129170</v>
      </c>
      <c r="I164" s="36">
        <f t="shared" si="33"/>
        <v>0.26330206113561311</v>
      </c>
      <c r="J164" s="31">
        <v>1972906</v>
      </c>
      <c r="K164" s="36">
        <f t="shared" si="34"/>
        <v>0.2327606181888025</v>
      </c>
      <c r="L164" s="31">
        <v>0</v>
      </c>
      <c r="M164" s="36">
        <f t="shared" si="35"/>
        <v>0</v>
      </c>
      <c r="N164" s="31">
        <f t="shared" si="36"/>
        <v>6162326</v>
      </c>
      <c r="O164" s="36">
        <f t="shared" si="37"/>
        <v>0.72702237675841153</v>
      </c>
      <c r="P164" s="31">
        <v>1750558</v>
      </c>
      <c r="Q164" s="31">
        <v>5709696</v>
      </c>
      <c r="R164" s="31">
        <v>6609696</v>
      </c>
      <c r="S164" s="31">
        <v>4985240</v>
      </c>
      <c r="T164" s="36">
        <f t="shared" si="38"/>
        <v>0.75423135950579268</v>
      </c>
      <c r="U164" s="36">
        <f t="shared" si="39"/>
        <v>0.12701550020050756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17205000</v>
      </c>
      <c r="E165" s="31">
        <v>17231000</v>
      </c>
      <c r="F165" s="31">
        <v>1193183</v>
      </c>
      <c r="G165" s="36">
        <f t="shared" si="32"/>
        <v>6.9350944492879971E-2</v>
      </c>
      <c r="H165" s="31">
        <v>1606795</v>
      </c>
      <c r="I165" s="36">
        <f t="shared" si="33"/>
        <v>9.3391165358907291E-2</v>
      </c>
      <c r="J165" s="31">
        <v>289671</v>
      </c>
      <c r="K165" s="36">
        <f t="shared" si="34"/>
        <v>1.6811038245023505E-2</v>
      </c>
      <c r="L165" s="31">
        <v>0</v>
      </c>
      <c r="M165" s="36">
        <f t="shared" si="35"/>
        <v>0</v>
      </c>
      <c r="N165" s="31">
        <f t="shared" si="36"/>
        <v>3089649</v>
      </c>
      <c r="O165" s="36">
        <f t="shared" si="37"/>
        <v>0.1793075851662701</v>
      </c>
      <c r="P165" s="31">
        <v>2564828</v>
      </c>
      <c r="Q165" s="31">
        <v>9516250</v>
      </c>
      <c r="R165" s="31">
        <v>8887743</v>
      </c>
      <c r="S165" s="31">
        <v>7360347</v>
      </c>
      <c r="T165" s="36">
        <f t="shared" si="38"/>
        <v>0.82814579584490688</v>
      </c>
      <c r="U165" s="36">
        <f t="shared" si="39"/>
        <v>-0.8870602629104174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61050014</v>
      </c>
      <c r="E166" s="31">
        <v>61249116</v>
      </c>
      <c r="F166" s="31">
        <v>24973103</v>
      </c>
      <c r="G166" s="36">
        <f t="shared" si="32"/>
        <v>0.40905974239416226</v>
      </c>
      <c r="H166" s="31">
        <v>21449472</v>
      </c>
      <c r="I166" s="36">
        <f t="shared" si="33"/>
        <v>0.35134262213273204</v>
      </c>
      <c r="J166" s="31">
        <v>8334867</v>
      </c>
      <c r="K166" s="36">
        <f t="shared" si="34"/>
        <v>0.13608142524048836</v>
      </c>
      <c r="L166" s="31">
        <v>0</v>
      </c>
      <c r="M166" s="36">
        <f t="shared" si="35"/>
        <v>0</v>
      </c>
      <c r="N166" s="31">
        <f t="shared" si="36"/>
        <v>54757442</v>
      </c>
      <c r="O166" s="36">
        <f t="shared" si="37"/>
        <v>0.89401195602561845</v>
      </c>
      <c r="P166" s="31">
        <v>10816194</v>
      </c>
      <c r="Q166" s="31">
        <v>41950036</v>
      </c>
      <c r="R166" s="31">
        <v>42248760</v>
      </c>
      <c r="S166" s="31">
        <v>42164894</v>
      </c>
      <c r="T166" s="36">
        <f t="shared" si="38"/>
        <v>0.99801494765763543</v>
      </c>
      <c r="U166" s="36">
        <f t="shared" si="39"/>
        <v>-0.22940851467715906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4882449</v>
      </c>
      <c r="E167" s="31">
        <v>4882449</v>
      </c>
      <c r="F167" s="31">
        <v>0</v>
      </c>
      <c r="G167" s="36">
        <f t="shared" si="32"/>
        <v>0</v>
      </c>
      <c r="H167" s="31">
        <v>3007867</v>
      </c>
      <c r="I167" s="36">
        <f t="shared" si="33"/>
        <v>0.61605702384192851</v>
      </c>
      <c r="J167" s="31">
        <v>1283148</v>
      </c>
      <c r="K167" s="36">
        <f t="shared" si="34"/>
        <v>0.26280827510947885</v>
      </c>
      <c r="L167" s="31">
        <v>0</v>
      </c>
      <c r="M167" s="36">
        <f t="shared" si="35"/>
        <v>0</v>
      </c>
      <c r="N167" s="31">
        <f t="shared" si="36"/>
        <v>4291015</v>
      </c>
      <c r="O167" s="36">
        <f t="shared" si="37"/>
        <v>0.87886529895140741</v>
      </c>
      <c r="P167" s="31">
        <v>900162</v>
      </c>
      <c r="Q167" s="31">
        <v>4178008</v>
      </c>
      <c r="R167" s="31">
        <v>4178008</v>
      </c>
      <c r="S167" s="31">
        <v>900162</v>
      </c>
      <c r="T167" s="36">
        <f t="shared" si="38"/>
        <v>0.21545243570620257</v>
      </c>
      <c r="U167" s="36">
        <f t="shared" si="39"/>
        <v>0.42546341658501463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16690</v>
      </c>
      <c r="E168" s="31">
        <v>16690</v>
      </c>
      <c r="F168" s="31">
        <v>7538</v>
      </c>
      <c r="G168" s="36">
        <f t="shared" si="32"/>
        <v>0.45164769322947873</v>
      </c>
      <c r="H168" s="31">
        <v>7192</v>
      </c>
      <c r="I168" s="36">
        <f t="shared" si="33"/>
        <v>0.4309167165967645</v>
      </c>
      <c r="J168" s="31">
        <v>6098</v>
      </c>
      <c r="K168" s="36">
        <f t="shared" si="34"/>
        <v>0.36536848412222889</v>
      </c>
      <c r="L168" s="31">
        <v>0</v>
      </c>
      <c r="M168" s="36">
        <f t="shared" si="35"/>
        <v>0</v>
      </c>
      <c r="N168" s="31">
        <f t="shared" si="36"/>
        <v>20828</v>
      </c>
      <c r="O168" s="36">
        <f t="shared" si="37"/>
        <v>1.2479328939484722</v>
      </c>
      <c r="P168" s="31">
        <v>9673</v>
      </c>
      <c r="Q168" s="31">
        <v>16049</v>
      </c>
      <c r="R168" s="31">
        <v>16049</v>
      </c>
      <c r="S168" s="31">
        <v>32754</v>
      </c>
      <c r="T168" s="36">
        <f t="shared" si="38"/>
        <v>2.0408748208611129</v>
      </c>
      <c r="U168" s="36">
        <f t="shared" si="39"/>
        <v>-0.36958544401943549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91240569</v>
      </c>
      <c r="E169" s="32">
        <f>SUM(E164:E168)</f>
        <v>91855371</v>
      </c>
      <c r="F169" s="32">
        <f>SUM(F164:F168)</f>
        <v>28234074</v>
      </c>
      <c r="G169" s="37">
        <f t="shared" si="32"/>
        <v>0.30944649194373175</v>
      </c>
      <c r="H169" s="32">
        <f>SUM(H164:H168)</f>
        <v>28200496</v>
      </c>
      <c r="I169" s="37">
        <f t="shared" si="33"/>
        <v>0.30907847582581383</v>
      </c>
      <c r="J169" s="32">
        <f>SUM(J164:J168)</f>
        <v>11886690</v>
      </c>
      <c r="K169" s="37">
        <f t="shared" si="34"/>
        <v>0.12940658636063862</v>
      </c>
      <c r="L169" s="32">
        <f>SUM(L164:L168)</f>
        <v>0</v>
      </c>
      <c r="M169" s="37">
        <f t="shared" si="35"/>
        <v>0</v>
      </c>
      <c r="N169" s="32">
        <f t="shared" si="36"/>
        <v>68321260</v>
      </c>
      <c r="O169" s="37">
        <f t="shared" si="37"/>
        <v>0.74379167223656417</v>
      </c>
      <c r="P169" s="32">
        <f>SUM(P164:P168)</f>
        <v>16041415</v>
      </c>
      <c r="Q169" s="32">
        <f>SUM(Q164:Q168)</f>
        <v>61370039</v>
      </c>
      <c r="R169" s="32">
        <f>SUM(R164:R168)</f>
        <v>61940256</v>
      </c>
      <c r="S169" s="32">
        <f>SUM(S164:S168)</f>
        <v>55443397</v>
      </c>
      <c r="T169" s="37">
        <f t="shared" si="38"/>
        <v>0.89511087910259846</v>
      </c>
      <c r="U169" s="37">
        <f t="shared" si="39"/>
        <v>-0.25899990742711909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993798564</v>
      </c>
      <c r="E170" s="32">
        <f>SUM(E105,E107:E111,E113:E120,E122:E125,E127:E131,E133:E136,E138:E143,E145:E149,E151:E156,E158:E162,E164:E168)</f>
        <v>1025473624</v>
      </c>
      <c r="F170" s="32">
        <f>SUM(F105,F107:F111,F113:F120,F122:F125,F127:F131,F133:F136,F138:F143,F145:F149,F151:F156,F158:F162,F164:F168)</f>
        <v>207171210</v>
      </c>
      <c r="G170" s="37">
        <f t="shared" si="32"/>
        <v>0.208463986067905</v>
      </c>
      <c r="H170" s="32">
        <f>SUM(H105,H107:H111,H113:H120,H122:H125,H127:H131,H133:H136,H138:H143,H145:H149,H151:H156,H158:H162,H164:H168)</f>
        <v>266952432</v>
      </c>
      <c r="I170" s="37">
        <f t="shared" si="33"/>
        <v>0.26861825089133456</v>
      </c>
      <c r="J170" s="32">
        <f>SUM(J105,J107:J111,J113:J120,J122:J125,J127:J131,J133:J136,J138:J143,J145:J149,J151:J156,J158:J162,J164:J168)</f>
        <v>268253817</v>
      </c>
      <c r="K170" s="37">
        <f t="shared" si="34"/>
        <v>0.26159016743272179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742377459</v>
      </c>
      <c r="O170" s="37">
        <f t="shared" si="37"/>
        <v>0.72393618092706791</v>
      </c>
      <c r="P170" s="32">
        <f>SUM(P105,P107:P111,P113:P120,P122:P125,P127:P131,P133:P136,P138:P143,P145:P149,P151:P156,P158:P162,P164:P168)</f>
        <v>194198129</v>
      </c>
      <c r="Q170" s="32">
        <f>SUM(Q105,Q107:Q111,Q113:Q120,Q122:Q125,Q127:Q131,Q133:Q136,Q138:Q143,Q145:Q149,Q151:Q156,Q158:Q162,Q164:Q168)</f>
        <v>905334504</v>
      </c>
      <c r="R170" s="32">
        <f>SUM(R105,R107:R111,R113:R120,R122:R125,R127:R131,R133:R136,R138:R143,R145:R149,R151:R156,R158:R162,R164:R168)</f>
        <v>887440814</v>
      </c>
      <c r="S170" s="32">
        <f>SUM(S105,S107:S111,S113:S120,S122:S125,S127:S131,S133:S136,S138:S143,S145:S149,S151:S156,S158:S162,S164:S168)</f>
        <v>720377356</v>
      </c>
      <c r="T170" s="37">
        <f t="shared" si="38"/>
        <v>0.81174692963805917</v>
      </c>
      <c r="U170" s="37">
        <f t="shared" si="39"/>
        <v>0.38134089335124344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536945</v>
      </c>
      <c r="E173" s="31">
        <v>591986</v>
      </c>
      <c r="F173" s="31">
        <v>93040</v>
      </c>
      <c r="G173" s="36">
        <f t="shared" ref="G173:G205" si="40">IF(($D173     =0),0,($F173     /$D173     ))</f>
        <v>0.17327659257465849</v>
      </c>
      <c r="H173" s="31">
        <v>127565</v>
      </c>
      <c r="I173" s="36">
        <f t="shared" ref="I173:I205" si="41">IF(($D173     =0),0,($H173     /$D173     ))</f>
        <v>0.23757554311894141</v>
      </c>
      <c r="J173" s="31">
        <v>144986</v>
      </c>
      <c r="K173" s="36">
        <f t="shared" ref="K173:K205" si="42">IF(($E173     =0),0,($J173     /$E173     ))</f>
        <v>0.24491457568253303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365591</v>
      </c>
      <c r="O173" s="36">
        <f t="shared" ref="O173:O205" si="45">IF(($E173     =0),0,($N173     /$E173     ))</f>
        <v>0.61756696948914336</v>
      </c>
      <c r="P173" s="31">
        <v>91236</v>
      </c>
      <c r="Q173" s="31">
        <v>565939</v>
      </c>
      <c r="R173" s="31">
        <v>8419063</v>
      </c>
      <c r="S173" s="31">
        <v>3745678</v>
      </c>
      <c r="T173" s="36">
        <f t="shared" ref="T173:T205" si="46">IF(($R173     =0),0,($S173     /$R173     ))</f>
        <v>0.44490437950161438</v>
      </c>
      <c r="U173" s="36">
        <f t="shared" ref="U173:U205" si="47">IF(($P173     =0),0,(($J173     /$P173     )-1))</f>
        <v>0.58913148318646158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157837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48607</v>
      </c>
      <c r="E175" s="31">
        <v>48607</v>
      </c>
      <c r="F175" s="31">
        <v>7199</v>
      </c>
      <c r="G175" s="36">
        <f t="shared" si="40"/>
        <v>0.14810623984199806</v>
      </c>
      <c r="H175" s="31">
        <v>36639</v>
      </c>
      <c r="I175" s="36">
        <f t="shared" si="41"/>
        <v>0.75378031970703807</v>
      </c>
      <c r="J175" s="31">
        <v>95222</v>
      </c>
      <c r="K175" s="36">
        <f t="shared" si="42"/>
        <v>1.9590182484004361</v>
      </c>
      <c r="L175" s="31">
        <v>0</v>
      </c>
      <c r="M175" s="36">
        <f t="shared" si="43"/>
        <v>0</v>
      </c>
      <c r="N175" s="31">
        <f t="shared" si="44"/>
        <v>139060</v>
      </c>
      <c r="O175" s="36">
        <f t="shared" si="45"/>
        <v>2.8609048079494723</v>
      </c>
      <c r="P175" s="31">
        <v>5450</v>
      </c>
      <c r="Q175" s="31">
        <v>53344</v>
      </c>
      <c r="R175" s="31">
        <v>53344</v>
      </c>
      <c r="S175" s="31">
        <v>13131</v>
      </c>
      <c r="T175" s="36">
        <f t="shared" si="46"/>
        <v>0.24615701859628075</v>
      </c>
      <c r="U175" s="36">
        <f t="shared" si="47"/>
        <v>16.471926605504589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226866</v>
      </c>
      <c r="E176" s="31">
        <v>276866</v>
      </c>
      <c r="F176" s="31">
        <v>89668</v>
      </c>
      <c r="G176" s="36">
        <f t="shared" si="40"/>
        <v>0.39524653319580721</v>
      </c>
      <c r="H176" s="31">
        <v>85859</v>
      </c>
      <c r="I176" s="36">
        <f t="shared" si="41"/>
        <v>0.37845688644398012</v>
      </c>
      <c r="J176" s="31">
        <v>99687</v>
      </c>
      <c r="K176" s="36">
        <f t="shared" si="42"/>
        <v>0.36005504467865324</v>
      </c>
      <c r="L176" s="31">
        <v>0</v>
      </c>
      <c r="M176" s="36">
        <f t="shared" si="43"/>
        <v>0</v>
      </c>
      <c r="N176" s="31">
        <f t="shared" si="44"/>
        <v>275214</v>
      </c>
      <c r="O176" s="36">
        <f t="shared" si="45"/>
        <v>0.99403321462368077</v>
      </c>
      <c r="P176" s="31">
        <v>70205</v>
      </c>
      <c r="Q176" s="31">
        <v>190039</v>
      </c>
      <c r="R176" s="31">
        <v>215039</v>
      </c>
      <c r="S176" s="31">
        <v>199393</v>
      </c>
      <c r="T176" s="36">
        <f t="shared" si="46"/>
        <v>0.92724110510186519</v>
      </c>
      <c r="U176" s="36">
        <f t="shared" si="47"/>
        <v>0.41994159960116795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543930</v>
      </c>
      <c r="E177" s="31">
        <v>94000</v>
      </c>
      <c r="F177" s="31">
        <v>18243</v>
      </c>
      <c r="G177" s="36">
        <f t="shared" si="40"/>
        <v>3.3539242181898403E-2</v>
      </c>
      <c r="H177" s="31">
        <v>25624</v>
      </c>
      <c r="I177" s="36">
        <f t="shared" si="41"/>
        <v>4.7109002996709136E-2</v>
      </c>
      <c r="J177" s="31">
        <v>73147</v>
      </c>
      <c r="K177" s="36">
        <f t="shared" si="42"/>
        <v>0.77815957446808515</v>
      </c>
      <c r="L177" s="31">
        <v>0</v>
      </c>
      <c r="M177" s="36">
        <f t="shared" si="43"/>
        <v>0</v>
      </c>
      <c r="N177" s="31">
        <f t="shared" si="44"/>
        <v>117014</v>
      </c>
      <c r="O177" s="36">
        <f t="shared" si="45"/>
        <v>1.2448297872340426</v>
      </c>
      <c r="P177" s="31">
        <v>29049</v>
      </c>
      <c r="Q177" s="31">
        <v>518523</v>
      </c>
      <c r="R177" s="31">
        <v>518517</v>
      </c>
      <c r="S177" s="31">
        <v>74133</v>
      </c>
      <c r="T177" s="36">
        <f t="shared" si="46"/>
        <v>0.14297120441567007</v>
      </c>
      <c r="U177" s="36">
        <f t="shared" si="47"/>
        <v>1.5180556989913594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459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1356348</v>
      </c>
      <c r="E179" s="32">
        <f>SUM(E173:E178)</f>
        <v>1011459</v>
      </c>
      <c r="F179" s="32">
        <f>SUM(F173:F178)</f>
        <v>208150</v>
      </c>
      <c r="G179" s="37">
        <f t="shared" si="40"/>
        <v>0.15346356539767081</v>
      </c>
      <c r="H179" s="32">
        <f>SUM(H173:H178)</f>
        <v>275687</v>
      </c>
      <c r="I179" s="37">
        <f t="shared" si="41"/>
        <v>0.2032568337919177</v>
      </c>
      <c r="J179" s="32">
        <f>SUM(J173:J178)</f>
        <v>413042</v>
      </c>
      <c r="K179" s="37">
        <f t="shared" si="42"/>
        <v>0.40836257327286624</v>
      </c>
      <c r="L179" s="32">
        <f>SUM(L173:L178)</f>
        <v>0</v>
      </c>
      <c r="M179" s="37">
        <f t="shared" si="43"/>
        <v>0</v>
      </c>
      <c r="N179" s="32">
        <f t="shared" si="44"/>
        <v>896879</v>
      </c>
      <c r="O179" s="37">
        <f t="shared" si="45"/>
        <v>0.88671809732277829</v>
      </c>
      <c r="P179" s="32">
        <f>SUM(P173:P178)</f>
        <v>195940</v>
      </c>
      <c r="Q179" s="32">
        <f>SUM(Q173:Q178)</f>
        <v>1485682</v>
      </c>
      <c r="R179" s="32">
        <f>SUM(R173:R178)</f>
        <v>9205963</v>
      </c>
      <c r="S179" s="32">
        <f>SUM(S173:S178)</f>
        <v>4032794</v>
      </c>
      <c r="T179" s="37">
        <f t="shared" si="46"/>
        <v>0.43806324227025462</v>
      </c>
      <c r="U179" s="37">
        <f t="shared" si="47"/>
        <v>1.1080024497295091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179671</v>
      </c>
      <c r="E180" s="31">
        <v>179671</v>
      </c>
      <c r="F180" s="31">
        <v>45471</v>
      </c>
      <c r="G180" s="36">
        <f t="shared" si="40"/>
        <v>0.25307923927623266</v>
      </c>
      <c r="H180" s="31">
        <v>69848</v>
      </c>
      <c r="I180" s="36">
        <f t="shared" si="41"/>
        <v>0.38875500219846276</v>
      </c>
      <c r="J180" s="31">
        <v>69014</v>
      </c>
      <c r="K180" s="36">
        <f t="shared" si="42"/>
        <v>0.38411318465417343</v>
      </c>
      <c r="L180" s="31">
        <v>0</v>
      </c>
      <c r="M180" s="36">
        <f t="shared" si="43"/>
        <v>0</v>
      </c>
      <c r="N180" s="31">
        <f t="shared" si="44"/>
        <v>184333</v>
      </c>
      <c r="O180" s="36">
        <f t="shared" si="45"/>
        <v>1.0259474261288688</v>
      </c>
      <c r="P180" s="31">
        <v>63812</v>
      </c>
      <c r="Q180" s="31">
        <v>171278</v>
      </c>
      <c r="R180" s="31">
        <v>171278</v>
      </c>
      <c r="S180" s="31">
        <v>200440</v>
      </c>
      <c r="T180" s="36">
        <f t="shared" si="46"/>
        <v>1.1702612127652121</v>
      </c>
      <c r="U180" s="36">
        <f t="shared" si="47"/>
        <v>8.152071710650044E-2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419600</v>
      </c>
      <c r="E181" s="31">
        <v>350000</v>
      </c>
      <c r="F181" s="31">
        <v>80436</v>
      </c>
      <c r="G181" s="36">
        <f t="shared" si="40"/>
        <v>0.19169685414680648</v>
      </c>
      <c r="H181" s="31">
        <v>96469</v>
      </c>
      <c r="I181" s="36">
        <f t="shared" si="41"/>
        <v>0.22990705433746425</v>
      </c>
      <c r="J181" s="31">
        <v>60261</v>
      </c>
      <c r="K181" s="36">
        <f t="shared" si="42"/>
        <v>0.17217428571428572</v>
      </c>
      <c r="L181" s="31">
        <v>0</v>
      </c>
      <c r="M181" s="36">
        <f t="shared" si="43"/>
        <v>0</v>
      </c>
      <c r="N181" s="31">
        <f t="shared" si="44"/>
        <v>237166</v>
      </c>
      <c r="O181" s="36">
        <f t="shared" si="45"/>
        <v>0.67761714285714281</v>
      </c>
      <c r="P181" s="31">
        <v>76508</v>
      </c>
      <c r="Q181" s="31">
        <v>400000</v>
      </c>
      <c r="R181" s="31">
        <v>400000</v>
      </c>
      <c r="S181" s="31">
        <v>257928</v>
      </c>
      <c r="T181" s="36">
        <f t="shared" si="46"/>
        <v>0.64481999999999995</v>
      </c>
      <c r="U181" s="36">
        <f t="shared" si="47"/>
        <v>-0.21235687771213463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164772</v>
      </c>
      <c r="E182" s="31">
        <v>150791</v>
      </c>
      <c r="F182" s="31">
        <v>32203</v>
      </c>
      <c r="G182" s="36">
        <f t="shared" si="40"/>
        <v>0.19543975918238535</v>
      </c>
      <c r="H182" s="31">
        <v>44843</v>
      </c>
      <c r="I182" s="36">
        <f t="shared" si="41"/>
        <v>0.27215182191148979</v>
      </c>
      <c r="J182" s="31">
        <v>34881</v>
      </c>
      <c r="K182" s="36">
        <f t="shared" si="42"/>
        <v>0.2313201716282802</v>
      </c>
      <c r="L182" s="31">
        <v>0</v>
      </c>
      <c r="M182" s="36">
        <f t="shared" si="43"/>
        <v>0</v>
      </c>
      <c r="N182" s="31">
        <f t="shared" si="44"/>
        <v>111927</v>
      </c>
      <c r="O182" s="36">
        <f t="shared" si="45"/>
        <v>0.74226578509327479</v>
      </c>
      <c r="P182" s="31">
        <v>34734</v>
      </c>
      <c r="Q182" s="31">
        <v>157074</v>
      </c>
      <c r="R182" s="31">
        <v>157074</v>
      </c>
      <c r="S182" s="31">
        <v>109184</v>
      </c>
      <c r="T182" s="36">
        <f t="shared" si="46"/>
        <v>0.69511185810509701</v>
      </c>
      <c r="U182" s="36">
        <f t="shared" si="47"/>
        <v>4.232164449818665E-3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585168</v>
      </c>
      <c r="E183" s="31">
        <v>585168</v>
      </c>
      <c r="F183" s="31">
        <v>174946</v>
      </c>
      <c r="G183" s="36">
        <f t="shared" si="40"/>
        <v>0.29896713422470128</v>
      </c>
      <c r="H183" s="31">
        <v>217093</v>
      </c>
      <c r="I183" s="36">
        <f t="shared" si="41"/>
        <v>0.37099260383342902</v>
      </c>
      <c r="J183" s="31">
        <v>274008</v>
      </c>
      <c r="K183" s="36">
        <f t="shared" si="42"/>
        <v>0.46825527028135511</v>
      </c>
      <c r="L183" s="31">
        <v>0</v>
      </c>
      <c r="M183" s="36">
        <f t="shared" si="43"/>
        <v>0</v>
      </c>
      <c r="N183" s="31">
        <f t="shared" si="44"/>
        <v>666047</v>
      </c>
      <c r="O183" s="36">
        <f t="shared" si="45"/>
        <v>1.1382150083394855</v>
      </c>
      <c r="P183" s="31">
        <v>157521</v>
      </c>
      <c r="Q183" s="31">
        <v>477835</v>
      </c>
      <c r="R183" s="31">
        <v>557835</v>
      </c>
      <c r="S183" s="31">
        <v>396953</v>
      </c>
      <c r="T183" s="36">
        <f t="shared" si="46"/>
        <v>0.71159572274955851</v>
      </c>
      <c r="U183" s="36">
        <f t="shared" si="47"/>
        <v>0.73950139981335816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156896147</v>
      </c>
      <c r="E184" s="31">
        <v>157496147</v>
      </c>
      <c r="F184" s="31">
        <v>65373368</v>
      </c>
      <c r="G184" s="36">
        <f t="shared" si="40"/>
        <v>0.41666649723399518</v>
      </c>
      <c r="H184" s="31">
        <v>51671822</v>
      </c>
      <c r="I184" s="36">
        <f t="shared" si="41"/>
        <v>0.32933773701912517</v>
      </c>
      <c r="J184" s="31">
        <v>39224063</v>
      </c>
      <c r="K184" s="36">
        <f t="shared" si="42"/>
        <v>0.24904776241922921</v>
      </c>
      <c r="L184" s="31">
        <v>0</v>
      </c>
      <c r="M184" s="36">
        <f t="shared" si="43"/>
        <v>0</v>
      </c>
      <c r="N184" s="31">
        <f t="shared" si="44"/>
        <v>156269253</v>
      </c>
      <c r="O184" s="36">
        <f t="shared" si="45"/>
        <v>0.99221000625494671</v>
      </c>
      <c r="P184" s="31">
        <v>15870451</v>
      </c>
      <c r="Q184" s="31">
        <v>61926710</v>
      </c>
      <c r="R184" s="31">
        <v>61947710</v>
      </c>
      <c r="S184" s="31">
        <v>63467062</v>
      </c>
      <c r="T184" s="36">
        <f t="shared" si="46"/>
        <v>1.0245263626371337</v>
      </c>
      <c r="U184" s="36">
        <f t="shared" si="47"/>
        <v>1.4715153337482345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158245358</v>
      </c>
      <c r="E185" s="32">
        <f>SUM(E180:E184)</f>
        <v>158761777</v>
      </c>
      <c r="F185" s="32">
        <f>SUM(F180:F184)</f>
        <v>65706424</v>
      </c>
      <c r="G185" s="37">
        <f t="shared" si="40"/>
        <v>0.41521865052117357</v>
      </c>
      <c r="H185" s="32">
        <f>SUM(H180:H184)</f>
        <v>52100075</v>
      </c>
      <c r="I185" s="37">
        <f t="shared" si="41"/>
        <v>0.32923603989698075</v>
      </c>
      <c r="J185" s="32">
        <f>SUM(J180:J184)</f>
        <v>39662227</v>
      </c>
      <c r="K185" s="37">
        <f t="shared" si="42"/>
        <v>0.24982226672859678</v>
      </c>
      <c r="L185" s="32">
        <f>SUM(L180:L184)</f>
        <v>0</v>
      </c>
      <c r="M185" s="37">
        <f t="shared" si="43"/>
        <v>0</v>
      </c>
      <c r="N185" s="32">
        <f t="shared" si="44"/>
        <v>157468726</v>
      </c>
      <c r="O185" s="37">
        <f t="shared" si="45"/>
        <v>0.99185540106419945</v>
      </c>
      <c r="P185" s="32">
        <f>SUM(P180:P184)</f>
        <v>16203026</v>
      </c>
      <c r="Q185" s="32">
        <f>SUM(Q180:Q184)</f>
        <v>63132897</v>
      </c>
      <c r="R185" s="32">
        <f>SUM(R180:R184)</f>
        <v>63233897</v>
      </c>
      <c r="S185" s="32">
        <f>SUM(S180:S184)</f>
        <v>64431567</v>
      </c>
      <c r="T185" s="37">
        <f t="shared" si="46"/>
        <v>1.0189403161408825</v>
      </c>
      <c r="U185" s="37">
        <f t="shared" si="47"/>
        <v>1.4478283871173199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1533916</v>
      </c>
      <c r="E187" s="31">
        <v>1533916</v>
      </c>
      <c r="F187" s="31">
        <v>1980</v>
      </c>
      <c r="G187" s="36">
        <f t="shared" si="40"/>
        <v>1.2908138385674312E-3</v>
      </c>
      <c r="H187" s="31">
        <v>843792</v>
      </c>
      <c r="I187" s="36">
        <f t="shared" si="41"/>
        <v>0.55009009619822724</v>
      </c>
      <c r="J187" s="31">
        <v>328570</v>
      </c>
      <c r="K187" s="36">
        <f t="shared" si="42"/>
        <v>0.21420338532227318</v>
      </c>
      <c r="L187" s="31">
        <v>0</v>
      </c>
      <c r="M187" s="36">
        <f t="shared" si="43"/>
        <v>0</v>
      </c>
      <c r="N187" s="31">
        <f t="shared" si="44"/>
        <v>1174342</v>
      </c>
      <c r="O187" s="36">
        <f t="shared" si="45"/>
        <v>0.76558429535906791</v>
      </c>
      <c r="P187" s="31">
        <v>379233</v>
      </c>
      <c r="Q187" s="31">
        <v>1245612</v>
      </c>
      <c r="R187" s="31">
        <v>1245612</v>
      </c>
      <c r="S187" s="31">
        <v>1026763</v>
      </c>
      <c r="T187" s="36">
        <f t="shared" si="46"/>
        <v>0.82430403689110254</v>
      </c>
      <c r="U187" s="36">
        <f t="shared" si="47"/>
        <v>-0.13359333180393052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3169785</v>
      </c>
      <c r="E188" s="31">
        <v>2604785</v>
      </c>
      <c r="F188" s="31">
        <v>830064</v>
      </c>
      <c r="G188" s="36">
        <f t="shared" si="40"/>
        <v>0.26186760300777495</v>
      </c>
      <c r="H188" s="31">
        <v>668288</v>
      </c>
      <c r="I188" s="36">
        <f t="shared" si="41"/>
        <v>0.21083070302875431</v>
      </c>
      <c r="J188" s="31">
        <v>745633</v>
      </c>
      <c r="K188" s="36">
        <f t="shared" si="42"/>
        <v>0.286255103588204</v>
      </c>
      <c r="L188" s="31">
        <v>0</v>
      </c>
      <c r="M188" s="36">
        <f t="shared" si="43"/>
        <v>0</v>
      </c>
      <c r="N188" s="31">
        <f t="shared" si="44"/>
        <v>2243985</v>
      </c>
      <c r="O188" s="36">
        <f t="shared" si="45"/>
        <v>0.86148568883804233</v>
      </c>
      <c r="P188" s="31">
        <v>552050</v>
      </c>
      <c r="Q188" s="31">
        <v>2273974</v>
      </c>
      <c r="R188" s="31">
        <v>2256938</v>
      </c>
      <c r="S188" s="31">
        <v>1588856</v>
      </c>
      <c r="T188" s="36">
        <f t="shared" si="46"/>
        <v>0.70398743784720719</v>
      </c>
      <c r="U188" s="36">
        <f t="shared" si="47"/>
        <v>0.3506620777103524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411638</v>
      </c>
      <c r="E189" s="31">
        <v>418853</v>
      </c>
      <c r="F189" s="31">
        <v>45652</v>
      </c>
      <c r="G189" s="36">
        <f t="shared" si="40"/>
        <v>0.11090326937746273</v>
      </c>
      <c r="H189" s="31">
        <v>17967</v>
      </c>
      <c r="I189" s="36">
        <f t="shared" si="41"/>
        <v>4.3647573839149932E-2</v>
      </c>
      <c r="J189" s="31">
        <v>25215</v>
      </c>
      <c r="K189" s="36">
        <f t="shared" si="42"/>
        <v>6.0200117941139254E-2</v>
      </c>
      <c r="L189" s="31">
        <v>0</v>
      </c>
      <c r="M189" s="36">
        <f t="shared" si="43"/>
        <v>0</v>
      </c>
      <c r="N189" s="31">
        <f t="shared" si="44"/>
        <v>88834</v>
      </c>
      <c r="O189" s="36">
        <f t="shared" si="45"/>
        <v>0.21208872802630041</v>
      </c>
      <c r="P189" s="31">
        <v>15415</v>
      </c>
      <c r="Q189" s="31">
        <v>374168</v>
      </c>
      <c r="R189" s="31">
        <v>406710</v>
      </c>
      <c r="S189" s="31">
        <v>71852</v>
      </c>
      <c r="T189" s="36">
        <f t="shared" si="46"/>
        <v>0.17666642079122716</v>
      </c>
      <c r="U189" s="36">
        <f t="shared" si="47"/>
        <v>0.63574440480051897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18249000</v>
      </c>
      <c r="E190" s="31">
        <v>18259000</v>
      </c>
      <c r="F190" s="31">
        <v>7603761</v>
      </c>
      <c r="G190" s="36">
        <f t="shared" si="40"/>
        <v>0.41666726943942134</v>
      </c>
      <c r="H190" s="31">
        <v>6083000</v>
      </c>
      <c r="I190" s="36">
        <f t="shared" si="41"/>
        <v>0.33333333333333331</v>
      </c>
      <c r="J190" s="31">
        <v>4562239</v>
      </c>
      <c r="K190" s="36">
        <f t="shared" si="42"/>
        <v>0.24986247877758913</v>
      </c>
      <c r="L190" s="31">
        <v>0</v>
      </c>
      <c r="M190" s="36">
        <f t="shared" si="43"/>
        <v>0</v>
      </c>
      <c r="N190" s="31">
        <f t="shared" si="44"/>
        <v>18249000</v>
      </c>
      <c r="O190" s="36">
        <f t="shared" si="45"/>
        <v>0.99945232488088065</v>
      </c>
      <c r="P190" s="31">
        <v>4252250</v>
      </c>
      <c r="Q190" s="31">
        <v>17009000</v>
      </c>
      <c r="R190" s="31">
        <v>16414000</v>
      </c>
      <c r="S190" s="31">
        <v>17009000</v>
      </c>
      <c r="T190" s="36">
        <f t="shared" si="46"/>
        <v>1.0362495430729866</v>
      </c>
      <c r="U190" s="36">
        <f t="shared" si="47"/>
        <v>7.2899994120759537E-2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23364339</v>
      </c>
      <c r="E191" s="32">
        <f>SUM(E186:E190)</f>
        <v>22816554</v>
      </c>
      <c r="F191" s="32">
        <f>SUM(F186:F190)</f>
        <v>8481457</v>
      </c>
      <c r="G191" s="37">
        <f t="shared" si="40"/>
        <v>0.36300864321477272</v>
      </c>
      <c r="H191" s="32">
        <f>SUM(H186:H190)</f>
        <v>7613047</v>
      </c>
      <c r="I191" s="37">
        <f t="shared" si="41"/>
        <v>0.32584046139717454</v>
      </c>
      <c r="J191" s="32">
        <f>SUM(J186:J190)</f>
        <v>5661657</v>
      </c>
      <c r="K191" s="37">
        <f t="shared" si="42"/>
        <v>0.24813812813275835</v>
      </c>
      <c r="L191" s="32">
        <f>SUM(L186:L190)</f>
        <v>0</v>
      </c>
      <c r="M191" s="37">
        <f t="shared" si="43"/>
        <v>0</v>
      </c>
      <c r="N191" s="32">
        <f t="shared" si="44"/>
        <v>21756161</v>
      </c>
      <c r="O191" s="37">
        <f t="shared" si="45"/>
        <v>0.95352527818179733</v>
      </c>
      <c r="P191" s="32">
        <f>SUM(P186:P190)</f>
        <v>5198948</v>
      </c>
      <c r="Q191" s="32">
        <f>SUM(Q186:Q190)</f>
        <v>20902754</v>
      </c>
      <c r="R191" s="32">
        <f>SUM(R186:R190)</f>
        <v>20323260</v>
      </c>
      <c r="S191" s="32">
        <f>SUM(S186:S190)</f>
        <v>19696471</v>
      </c>
      <c r="T191" s="37">
        <f t="shared" si="46"/>
        <v>0.96915903255678471</v>
      </c>
      <c r="U191" s="37">
        <f t="shared" si="47"/>
        <v>8.9000505486879211E-2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343356</v>
      </c>
      <c r="E192" s="31">
        <v>343356</v>
      </c>
      <c r="F192" s="31">
        <v>50287</v>
      </c>
      <c r="G192" s="36">
        <f t="shared" si="40"/>
        <v>0.14645732126422722</v>
      </c>
      <c r="H192" s="31">
        <v>134152</v>
      </c>
      <c r="I192" s="36">
        <f t="shared" si="41"/>
        <v>0.39070818625566467</v>
      </c>
      <c r="J192" s="31">
        <v>130326</v>
      </c>
      <c r="K192" s="36">
        <f t="shared" si="42"/>
        <v>0.37956523258658653</v>
      </c>
      <c r="L192" s="31">
        <v>0</v>
      </c>
      <c r="M192" s="36">
        <f t="shared" si="43"/>
        <v>0</v>
      </c>
      <c r="N192" s="31">
        <f t="shared" si="44"/>
        <v>314765</v>
      </c>
      <c r="O192" s="36">
        <f t="shared" si="45"/>
        <v>0.91673074010647837</v>
      </c>
      <c r="P192" s="31">
        <v>36999</v>
      </c>
      <c r="Q192" s="31">
        <v>377366</v>
      </c>
      <c r="R192" s="31">
        <v>323917</v>
      </c>
      <c r="S192" s="31">
        <v>205596</v>
      </c>
      <c r="T192" s="36">
        <f t="shared" si="46"/>
        <v>0.6347181531071231</v>
      </c>
      <c r="U192" s="36">
        <f t="shared" si="47"/>
        <v>2.5224195248520229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201682</v>
      </c>
      <c r="E193" s="31">
        <v>201682</v>
      </c>
      <c r="F193" s="31">
        <v>118605</v>
      </c>
      <c r="G193" s="36">
        <f t="shared" si="40"/>
        <v>0.58807925347824797</v>
      </c>
      <c r="H193" s="31">
        <v>68201</v>
      </c>
      <c r="I193" s="36">
        <f t="shared" si="41"/>
        <v>0.33816106543965252</v>
      </c>
      <c r="J193" s="31">
        <v>152970</v>
      </c>
      <c r="K193" s="36">
        <f t="shared" si="42"/>
        <v>0.75847125673089322</v>
      </c>
      <c r="L193" s="31">
        <v>0</v>
      </c>
      <c r="M193" s="36">
        <f t="shared" si="43"/>
        <v>0</v>
      </c>
      <c r="N193" s="31">
        <f t="shared" si="44"/>
        <v>339776</v>
      </c>
      <c r="O193" s="36">
        <f t="shared" si="45"/>
        <v>1.6847115756487936</v>
      </c>
      <c r="P193" s="31">
        <v>56086</v>
      </c>
      <c r="Q193" s="31">
        <v>241734</v>
      </c>
      <c r="R193" s="31">
        <v>241734</v>
      </c>
      <c r="S193" s="31">
        <v>292727</v>
      </c>
      <c r="T193" s="36">
        <f t="shared" si="46"/>
        <v>1.2109467431143324</v>
      </c>
      <c r="U193" s="36">
        <f t="shared" si="47"/>
        <v>1.7274186071390365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564085</v>
      </c>
      <c r="E194" s="31">
        <v>518753</v>
      </c>
      <c r="F194" s="31">
        <v>134845</v>
      </c>
      <c r="G194" s="36">
        <f t="shared" si="40"/>
        <v>0.23905085226517281</v>
      </c>
      <c r="H194" s="31">
        <v>111594</v>
      </c>
      <c r="I194" s="36">
        <f t="shared" si="41"/>
        <v>0.19783188703830096</v>
      </c>
      <c r="J194" s="31">
        <v>150174</v>
      </c>
      <c r="K194" s="36">
        <f t="shared" si="42"/>
        <v>0.28949037403157185</v>
      </c>
      <c r="L194" s="31">
        <v>0</v>
      </c>
      <c r="M194" s="36">
        <f t="shared" si="43"/>
        <v>0</v>
      </c>
      <c r="N194" s="31">
        <f t="shared" si="44"/>
        <v>396613</v>
      </c>
      <c r="O194" s="36">
        <f t="shared" si="45"/>
        <v>0.76455075922452498</v>
      </c>
      <c r="P194" s="31">
        <v>106757</v>
      </c>
      <c r="Q194" s="31">
        <v>523094</v>
      </c>
      <c r="R194" s="31">
        <v>564762</v>
      </c>
      <c r="S194" s="31">
        <v>385274</v>
      </c>
      <c r="T194" s="36">
        <f t="shared" si="46"/>
        <v>0.68218824920940146</v>
      </c>
      <c r="U194" s="36">
        <f t="shared" si="47"/>
        <v>0.40668995944059882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512179</v>
      </c>
      <c r="E195" s="31">
        <v>576161</v>
      </c>
      <c r="F195" s="31">
        <v>92311</v>
      </c>
      <c r="G195" s="36">
        <f t="shared" si="40"/>
        <v>0.18023191110920206</v>
      </c>
      <c r="H195" s="31">
        <v>147237</v>
      </c>
      <c r="I195" s="36">
        <f t="shared" si="41"/>
        <v>0.28747176280167674</v>
      </c>
      <c r="J195" s="31">
        <v>115270</v>
      </c>
      <c r="K195" s="36">
        <f t="shared" si="42"/>
        <v>0.20006560666202677</v>
      </c>
      <c r="L195" s="31">
        <v>0</v>
      </c>
      <c r="M195" s="36">
        <f t="shared" si="43"/>
        <v>0</v>
      </c>
      <c r="N195" s="31">
        <f t="shared" si="44"/>
        <v>354818</v>
      </c>
      <c r="O195" s="36">
        <f t="shared" si="45"/>
        <v>0.61583133880981189</v>
      </c>
      <c r="P195" s="31">
        <v>86134</v>
      </c>
      <c r="Q195" s="31">
        <v>450646</v>
      </c>
      <c r="R195" s="31">
        <v>488256</v>
      </c>
      <c r="S195" s="31">
        <v>346625</v>
      </c>
      <c r="T195" s="36">
        <f t="shared" si="46"/>
        <v>0.70992471162668769</v>
      </c>
      <c r="U195" s="36">
        <f t="shared" si="47"/>
        <v>0.33826363573037366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825168</v>
      </c>
      <c r="E196" s="31">
        <v>825168</v>
      </c>
      <c r="F196" s="31">
        <v>154340</v>
      </c>
      <c r="G196" s="36">
        <f t="shared" si="40"/>
        <v>0.18704069959087119</v>
      </c>
      <c r="H196" s="31">
        <v>164153</v>
      </c>
      <c r="I196" s="36">
        <f t="shared" si="41"/>
        <v>0.198932823376573</v>
      </c>
      <c r="J196" s="31">
        <v>167107</v>
      </c>
      <c r="K196" s="36">
        <f t="shared" si="42"/>
        <v>0.2025127004440308</v>
      </c>
      <c r="L196" s="31">
        <v>0</v>
      </c>
      <c r="M196" s="36">
        <f t="shared" si="43"/>
        <v>0</v>
      </c>
      <c r="N196" s="31">
        <f t="shared" si="44"/>
        <v>485600</v>
      </c>
      <c r="O196" s="36">
        <f t="shared" si="45"/>
        <v>0.58848622341147505</v>
      </c>
      <c r="P196" s="31">
        <v>101210</v>
      </c>
      <c r="Q196" s="31">
        <v>1286623</v>
      </c>
      <c r="R196" s="31">
        <v>786623</v>
      </c>
      <c r="S196" s="31">
        <v>297397</v>
      </c>
      <c r="T196" s="36">
        <f t="shared" si="46"/>
        <v>0.37806801987737454</v>
      </c>
      <c r="U196" s="36">
        <f t="shared" si="47"/>
        <v>0.65109178934887857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2446470</v>
      </c>
      <c r="E198" s="32">
        <f>SUM(E192:E197)</f>
        <v>2465120</v>
      </c>
      <c r="F198" s="32">
        <f>SUM(F192:F197)</f>
        <v>550388</v>
      </c>
      <c r="G198" s="37">
        <f t="shared" si="40"/>
        <v>0.22497230703830418</v>
      </c>
      <c r="H198" s="32">
        <f>SUM(H192:H197)</f>
        <v>625337</v>
      </c>
      <c r="I198" s="37">
        <f t="shared" si="41"/>
        <v>0.25560787583743105</v>
      </c>
      <c r="J198" s="32">
        <f>SUM(J192:J197)</f>
        <v>715847</v>
      </c>
      <c r="K198" s="37">
        <f t="shared" si="42"/>
        <v>0.29039032582592328</v>
      </c>
      <c r="L198" s="32">
        <f>SUM(L192:L197)</f>
        <v>0</v>
      </c>
      <c r="M198" s="37">
        <f t="shared" si="43"/>
        <v>0</v>
      </c>
      <c r="N198" s="32">
        <f t="shared" si="44"/>
        <v>1891572</v>
      </c>
      <c r="O198" s="37">
        <f t="shared" si="45"/>
        <v>0.76733465307976889</v>
      </c>
      <c r="P198" s="32">
        <f>SUM(P192:P197)</f>
        <v>387186</v>
      </c>
      <c r="Q198" s="32">
        <f>SUM(Q192:Q197)</f>
        <v>2879463</v>
      </c>
      <c r="R198" s="32">
        <f>SUM(R192:R197)</f>
        <v>2405292</v>
      </c>
      <c r="S198" s="32">
        <f>SUM(S192:S197)</f>
        <v>1527619</v>
      </c>
      <c r="T198" s="37">
        <f t="shared" si="46"/>
        <v>0.6351075046189818</v>
      </c>
      <c r="U198" s="37">
        <f t="shared" si="47"/>
        <v>0.84884525783473586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90037</v>
      </c>
      <c r="E199" s="31">
        <v>55921</v>
      </c>
      <c r="F199" s="31">
        <v>10457</v>
      </c>
      <c r="G199" s="36">
        <f t="shared" si="40"/>
        <v>0.11614114197496585</v>
      </c>
      <c r="H199" s="31">
        <v>10620</v>
      </c>
      <c r="I199" s="36">
        <f t="shared" si="41"/>
        <v>0.11795150882415008</v>
      </c>
      <c r="J199" s="31">
        <v>12334</v>
      </c>
      <c r="K199" s="36">
        <f t="shared" si="42"/>
        <v>0.22056114876343413</v>
      </c>
      <c r="L199" s="31">
        <v>0</v>
      </c>
      <c r="M199" s="36">
        <f t="shared" si="43"/>
        <v>0</v>
      </c>
      <c r="N199" s="31">
        <f t="shared" si="44"/>
        <v>33411</v>
      </c>
      <c r="O199" s="36">
        <f t="shared" si="45"/>
        <v>0.59746785644033551</v>
      </c>
      <c r="P199" s="31">
        <v>19973</v>
      </c>
      <c r="Q199" s="31">
        <v>111496</v>
      </c>
      <c r="R199" s="31">
        <v>85834</v>
      </c>
      <c r="S199" s="31">
        <v>54818</v>
      </c>
      <c r="T199" s="36">
        <f t="shared" si="46"/>
        <v>0.63865135028077447</v>
      </c>
      <c r="U199" s="36">
        <f t="shared" si="47"/>
        <v>-0.38246632954488557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11332387</v>
      </c>
      <c r="E200" s="31">
        <v>11319932</v>
      </c>
      <c r="F200" s="31">
        <v>4962440</v>
      </c>
      <c r="G200" s="36">
        <f t="shared" si="40"/>
        <v>0.4378989175007878</v>
      </c>
      <c r="H200" s="31">
        <v>3888838</v>
      </c>
      <c r="I200" s="36">
        <f t="shared" si="41"/>
        <v>0.34316141868434252</v>
      </c>
      <c r="J200" s="31">
        <v>2446129</v>
      </c>
      <c r="K200" s="36">
        <f t="shared" si="42"/>
        <v>0.2160904323453533</v>
      </c>
      <c r="L200" s="31">
        <v>0</v>
      </c>
      <c r="M200" s="36">
        <f t="shared" si="43"/>
        <v>0</v>
      </c>
      <c r="N200" s="31">
        <f t="shared" si="44"/>
        <v>11297407</v>
      </c>
      <c r="O200" s="36">
        <f t="shared" si="45"/>
        <v>0.99801014705742053</v>
      </c>
      <c r="P200" s="31">
        <v>3577405</v>
      </c>
      <c r="Q200" s="31">
        <v>11327291</v>
      </c>
      <c r="R200" s="31">
        <v>11326291</v>
      </c>
      <c r="S200" s="31">
        <v>11283005</v>
      </c>
      <c r="T200" s="36">
        <f t="shared" si="46"/>
        <v>0.99617827230467593</v>
      </c>
      <c r="U200" s="36">
        <f t="shared" si="47"/>
        <v>-0.31622810389094891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274313</v>
      </c>
      <c r="E202" s="31">
        <v>274313</v>
      </c>
      <c r="F202" s="31">
        <v>20170</v>
      </c>
      <c r="G202" s="36">
        <f t="shared" si="40"/>
        <v>7.3529143715390807E-2</v>
      </c>
      <c r="H202" s="31">
        <v>19895</v>
      </c>
      <c r="I202" s="36">
        <f t="shared" si="41"/>
        <v>7.252663927703025E-2</v>
      </c>
      <c r="J202" s="31">
        <v>21286</v>
      </c>
      <c r="K202" s="36">
        <f t="shared" si="42"/>
        <v>7.7597488999792213E-2</v>
      </c>
      <c r="L202" s="31">
        <v>0</v>
      </c>
      <c r="M202" s="36">
        <f t="shared" si="43"/>
        <v>0</v>
      </c>
      <c r="N202" s="31">
        <f t="shared" si="44"/>
        <v>61351</v>
      </c>
      <c r="O202" s="36">
        <f t="shared" si="45"/>
        <v>0.22365327199221327</v>
      </c>
      <c r="P202" s="31">
        <v>24092</v>
      </c>
      <c r="Q202" s="31">
        <v>261500</v>
      </c>
      <c r="R202" s="31">
        <v>261500</v>
      </c>
      <c r="S202" s="31">
        <v>66220</v>
      </c>
      <c r="T202" s="36">
        <f t="shared" si="46"/>
        <v>0.25323135755258125</v>
      </c>
      <c r="U202" s="36">
        <f t="shared" si="47"/>
        <v>-0.11647019757595878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11696737</v>
      </c>
      <c r="E204" s="32">
        <f>SUM(E199:E203)</f>
        <v>11650166</v>
      </c>
      <c r="F204" s="32">
        <f>SUM(F199:F203)</f>
        <v>4993067</v>
      </c>
      <c r="G204" s="37">
        <f t="shared" si="40"/>
        <v>0.42687691447623383</v>
      </c>
      <c r="H204" s="32">
        <f>SUM(H199:H203)</f>
        <v>3919353</v>
      </c>
      <c r="I204" s="37">
        <f t="shared" si="41"/>
        <v>0.33508088623348548</v>
      </c>
      <c r="J204" s="32">
        <f>SUM(J199:J203)</f>
        <v>2479749</v>
      </c>
      <c r="K204" s="37">
        <f t="shared" si="42"/>
        <v>0.21285095851853097</v>
      </c>
      <c r="L204" s="32">
        <f>SUM(L199:L203)</f>
        <v>0</v>
      </c>
      <c r="M204" s="37">
        <f t="shared" si="43"/>
        <v>0</v>
      </c>
      <c r="N204" s="32">
        <f t="shared" si="44"/>
        <v>11392169</v>
      </c>
      <c r="O204" s="37">
        <f t="shared" si="45"/>
        <v>0.97785465031142049</v>
      </c>
      <c r="P204" s="32">
        <f>SUM(P199:P203)</f>
        <v>3621470</v>
      </c>
      <c r="Q204" s="32">
        <f>SUM(Q199:Q203)</f>
        <v>11700287</v>
      </c>
      <c r="R204" s="32">
        <f>SUM(R199:R203)</f>
        <v>11673625</v>
      </c>
      <c r="S204" s="32">
        <f>SUM(S199:S203)</f>
        <v>11404043</v>
      </c>
      <c r="T204" s="37">
        <f t="shared" si="46"/>
        <v>0.97690674490571694</v>
      </c>
      <c r="U204" s="37">
        <f t="shared" si="47"/>
        <v>-0.31526451965638258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197109252</v>
      </c>
      <c r="E205" s="32">
        <f>SUM(E173:E178,E180:E184,E186:E190,E192:E197,E199:E203)</f>
        <v>196705076</v>
      </c>
      <c r="F205" s="32">
        <f>SUM(F173:F178,F180:F184,F186:F190,F192:F197,F199:F203)</f>
        <v>79939486</v>
      </c>
      <c r="G205" s="37">
        <f t="shared" si="40"/>
        <v>0.40555927836406175</v>
      </c>
      <c r="H205" s="32">
        <f>SUM(H173:H178,H180:H184,H186:H190,H192:H197,H199:H203)</f>
        <v>64533499</v>
      </c>
      <c r="I205" s="37">
        <f t="shared" si="41"/>
        <v>0.3273996443353151</v>
      </c>
      <c r="J205" s="32">
        <f>SUM(J173:J178,J180:J184,J186:J190,J192:J197,J199:J203)</f>
        <v>48932522</v>
      </c>
      <c r="K205" s="37">
        <f t="shared" si="42"/>
        <v>0.24876085048257729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193405507</v>
      </c>
      <c r="O205" s="37">
        <f t="shared" si="45"/>
        <v>0.98322580653688874</v>
      </c>
      <c r="P205" s="32">
        <f>SUM(P173:P178,P180:P184,P186:P190,P192:P197,P199:P203)</f>
        <v>25606570</v>
      </c>
      <c r="Q205" s="32">
        <f>SUM(Q173:Q178,Q180:Q184,Q186:Q190,Q192:Q197,Q199:Q203)</f>
        <v>100101083</v>
      </c>
      <c r="R205" s="32">
        <f>SUM(R173:R178,R180:R184,R186:R190,R192:R197,R199:R203)</f>
        <v>106842037</v>
      </c>
      <c r="S205" s="32">
        <f>SUM(S173:S178,S180:S184,S186:S190,S192:S197,S199:S203)</f>
        <v>101092494</v>
      </c>
      <c r="T205" s="37">
        <f t="shared" si="46"/>
        <v>0.9461865089674395</v>
      </c>
      <c r="U205" s="37">
        <f t="shared" si="47"/>
        <v>0.91093621675999548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80004</v>
      </c>
      <c r="E208" s="31">
        <v>555340</v>
      </c>
      <c r="F208" s="31">
        <v>62973</v>
      </c>
      <c r="G208" s="36">
        <f t="shared" ref="G208:G231" si="48">IF(($D208     =0),0,($F208     /$D208     ))</f>
        <v>0.7871231438428079</v>
      </c>
      <c r="H208" s="31">
        <v>480085</v>
      </c>
      <c r="I208" s="36">
        <f t="shared" ref="I208:I231" si="49">IF(($D208     =0),0,($H208     /$D208     ))</f>
        <v>6.0007624618769064</v>
      </c>
      <c r="J208" s="31">
        <v>103733</v>
      </c>
      <c r="K208" s="36">
        <f t="shared" ref="K208:K231" si="50">IF(($E208     =0),0,($J208     /$E208     ))</f>
        <v>0.18679187524759608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646791</v>
      </c>
      <c r="O208" s="36">
        <f t="shared" ref="O208:O231" si="53">IF(($E208     =0),0,($N208     /$E208     ))</f>
        <v>1.1646756941693377</v>
      </c>
      <c r="P208" s="31">
        <v>51762</v>
      </c>
      <c r="Q208" s="31">
        <v>0</v>
      </c>
      <c r="R208" s="31">
        <v>0</v>
      </c>
      <c r="S208" s="31">
        <v>133127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1.004037711062169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1167265</v>
      </c>
      <c r="E209" s="31">
        <v>1167265</v>
      </c>
      <c r="F209" s="31">
        <v>656674</v>
      </c>
      <c r="G209" s="36">
        <f t="shared" si="48"/>
        <v>0.5625749080114627</v>
      </c>
      <c r="H209" s="31">
        <v>-164254</v>
      </c>
      <c r="I209" s="36">
        <f t="shared" si="49"/>
        <v>-0.14071697515131526</v>
      </c>
      <c r="J209" s="31">
        <v>230505</v>
      </c>
      <c r="K209" s="36">
        <f t="shared" si="50"/>
        <v>0.19747443810959808</v>
      </c>
      <c r="L209" s="31">
        <v>0</v>
      </c>
      <c r="M209" s="36">
        <f t="shared" si="51"/>
        <v>0</v>
      </c>
      <c r="N209" s="31">
        <f t="shared" si="52"/>
        <v>722925</v>
      </c>
      <c r="O209" s="36">
        <f t="shared" si="53"/>
        <v>0.61933237096974547</v>
      </c>
      <c r="P209" s="31">
        <v>173842</v>
      </c>
      <c r="Q209" s="31">
        <v>1017197</v>
      </c>
      <c r="R209" s="31">
        <v>1111856</v>
      </c>
      <c r="S209" s="31">
        <v>405108</v>
      </c>
      <c r="T209" s="36">
        <f t="shared" si="54"/>
        <v>0.36435293779050526</v>
      </c>
      <c r="U209" s="36">
        <f t="shared" si="55"/>
        <v>0.32594539869536709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243169</v>
      </c>
      <c r="E210" s="31">
        <v>243169</v>
      </c>
      <c r="F210" s="31">
        <v>70636</v>
      </c>
      <c r="G210" s="36">
        <f t="shared" si="48"/>
        <v>0.29048110573304986</v>
      </c>
      <c r="H210" s="31">
        <v>75821</v>
      </c>
      <c r="I210" s="36">
        <f t="shared" si="49"/>
        <v>0.31180372498139153</v>
      </c>
      <c r="J210" s="31">
        <v>77969</v>
      </c>
      <c r="K210" s="36">
        <f t="shared" si="50"/>
        <v>0.32063708778668332</v>
      </c>
      <c r="L210" s="31">
        <v>0</v>
      </c>
      <c r="M210" s="36">
        <f t="shared" si="51"/>
        <v>0</v>
      </c>
      <c r="N210" s="31">
        <f t="shared" si="52"/>
        <v>224426</v>
      </c>
      <c r="O210" s="36">
        <f t="shared" si="53"/>
        <v>0.92292191850112471</v>
      </c>
      <c r="P210" s="31">
        <v>49733</v>
      </c>
      <c r="Q210" s="31">
        <v>231810</v>
      </c>
      <c r="R210" s="31">
        <v>231810</v>
      </c>
      <c r="S210" s="31">
        <v>142592</v>
      </c>
      <c r="T210" s="36">
        <f t="shared" si="54"/>
        <v>0.6151244553729347</v>
      </c>
      <c r="U210" s="36">
        <f t="shared" si="55"/>
        <v>0.56775179458307368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23006942</v>
      </c>
      <c r="E211" s="31">
        <v>21870962</v>
      </c>
      <c r="F211" s="31">
        <v>36434</v>
      </c>
      <c r="G211" s="36">
        <f t="shared" si="48"/>
        <v>1.583608982019427E-3</v>
      </c>
      <c r="H211" s="31">
        <v>47619</v>
      </c>
      <c r="I211" s="36">
        <f t="shared" si="49"/>
        <v>2.0697665947956058E-3</v>
      </c>
      <c r="J211" s="31">
        <v>24559</v>
      </c>
      <c r="K211" s="36">
        <f t="shared" si="50"/>
        <v>1.1229044245973268E-3</v>
      </c>
      <c r="L211" s="31">
        <v>0</v>
      </c>
      <c r="M211" s="36">
        <f t="shared" si="51"/>
        <v>0</v>
      </c>
      <c r="N211" s="31">
        <f t="shared" si="52"/>
        <v>108612</v>
      </c>
      <c r="O211" s="36">
        <f t="shared" si="53"/>
        <v>4.9660367019978358E-3</v>
      </c>
      <c r="P211" s="31">
        <v>25028</v>
      </c>
      <c r="Q211" s="31">
        <v>21817704</v>
      </c>
      <c r="R211" s="31">
        <v>21697704</v>
      </c>
      <c r="S211" s="31">
        <v>79699</v>
      </c>
      <c r="T211" s="36">
        <f t="shared" si="54"/>
        <v>3.6731536203093193E-3</v>
      </c>
      <c r="U211" s="36">
        <f t="shared" si="55"/>
        <v>-1.8739012306216996E-2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193528</v>
      </c>
      <c r="E212" s="31">
        <v>273700</v>
      </c>
      <c r="F212" s="31">
        <v>77459</v>
      </c>
      <c r="G212" s="36">
        <f t="shared" si="48"/>
        <v>0.40024699268322927</v>
      </c>
      <c r="H212" s="31">
        <v>62965</v>
      </c>
      <c r="I212" s="36">
        <f t="shared" si="49"/>
        <v>0.3253534372287214</v>
      </c>
      <c r="J212" s="31">
        <v>69260</v>
      </c>
      <c r="K212" s="36">
        <f t="shared" si="50"/>
        <v>0.25305078553160393</v>
      </c>
      <c r="L212" s="31">
        <v>0</v>
      </c>
      <c r="M212" s="36">
        <f t="shared" si="51"/>
        <v>0</v>
      </c>
      <c r="N212" s="31">
        <f t="shared" si="52"/>
        <v>209684</v>
      </c>
      <c r="O212" s="36">
        <f t="shared" si="53"/>
        <v>0.76610887833394226</v>
      </c>
      <c r="P212" s="31">
        <v>41167</v>
      </c>
      <c r="Q212" s="31">
        <v>316028</v>
      </c>
      <c r="R212" s="31">
        <v>336128</v>
      </c>
      <c r="S212" s="31">
        <v>122753</v>
      </c>
      <c r="T212" s="36">
        <f t="shared" si="54"/>
        <v>0.36519718678598628</v>
      </c>
      <c r="U212" s="36">
        <f t="shared" si="55"/>
        <v>0.68241552699978136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526528</v>
      </c>
      <c r="E213" s="31">
        <v>526528</v>
      </c>
      <c r="F213" s="31">
        <v>96209</v>
      </c>
      <c r="G213" s="36">
        <f t="shared" si="48"/>
        <v>0.18272342591467119</v>
      </c>
      <c r="H213" s="31">
        <v>41007</v>
      </c>
      <c r="I213" s="36">
        <f t="shared" si="49"/>
        <v>7.7881898018718851E-2</v>
      </c>
      <c r="J213" s="31">
        <v>41187</v>
      </c>
      <c r="K213" s="36">
        <f t="shared" si="50"/>
        <v>7.8223760179895463E-2</v>
      </c>
      <c r="L213" s="31">
        <v>0</v>
      </c>
      <c r="M213" s="36">
        <f t="shared" si="51"/>
        <v>0</v>
      </c>
      <c r="N213" s="31">
        <f t="shared" si="52"/>
        <v>178403</v>
      </c>
      <c r="O213" s="36">
        <f t="shared" si="53"/>
        <v>0.33882908411328555</v>
      </c>
      <c r="P213" s="31">
        <v>77239</v>
      </c>
      <c r="Q213" s="31">
        <v>206042</v>
      </c>
      <c r="R213" s="31">
        <v>206042</v>
      </c>
      <c r="S213" s="31">
        <v>130973</v>
      </c>
      <c r="T213" s="36">
        <f t="shared" si="54"/>
        <v>0.6356616612147038</v>
      </c>
      <c r="U213" s="36">
        <f t="shared" si="55"/>
        <v>-0.46675902070197695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2485476</v>
      </c>
      <c r="E214" s="31">
        <v>2939476</v>
      </c>
      <c r="F214" s="31">
        <v>624577</v>
      </c>
      <c r="G214" s="36">
        <f t="shared" si="48"/>
        <v>0.25129069844166668</v>
      </c>
      <c r="H214" s="31">
        <v>364489</v>
      </c>
      <c r="I214" s="36">
        <f t="shared" si="49"/>
        <v>0.14664756368599013</v>
      </c>
      <c r="J214" s="31">
        <v>448001</v>
      </c>
      <c r="K214" s="36">
        <f t="shared" si="50"/>
        <v>0.15240845647319454</v>
      </c>
      <c r="L214" s="31">
        <v>0</v>
      </c>
      <c r="M214" s="36">
        <f t="shared" si="51"/>
        <v>0</v>
      </c>
      <c r="N214" s="31">
        <f t="shared" si="52"/>
        <v>1437067</v>
      </c>
      <c r="O214" s="36">
        <f t="shared" si="53"/>
        <v>0.48888543400252288</v>
      </c>
      <c r="P214" s="31">
        <v>403568</v>
      </c>
      <c r="Q214" s="31">
        <v>2034839</v>
      </c>
      <c r="R214" s="31">
        <v>2034839</v>
      </c>
      <c r="S214" s="31">
        <v>1591020</v>
      </c>
      <c r="T214" s="36">
        <f t="shared" si="54"/>
        <v>0.78188986941964456</v>
      </c>
      <c r="U214" s="36">
        <f t="shared" si="55"/>
        <v>0.11010040439281599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3260</v>
      </c>
      <c r="E215" s="31">
        <v>3260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3100</v>
      </c>
      <c r="R215" s="31">
        <v>3100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27706172</v>
      </c>
      <c r="E216" s="32">
        <f>SUM(E208:E215)</f>
        <v>27579700</v>
      </c>
      <c r="F216" s="32">
        <f>SUM(F208:F215)</f>
        <v>1624962</v>
      </c>
      <c r="G216" s="37">
        <f t="shared" si="48"/>
        <v>5.8649819975130454E-2</v>
      </c>
      <c r="H216" s="32">
        <f>SUM(H208:H215)</f>
        <v>907732</v>
      </c>
      <c r="I216" s="37">
        <f t="shared" si="49"/>
        <v>3.2762808229155581E-2</v>
      </c>
      <c r="J216" s="32">
        <f>SUM(J208:J215)</f>
        <v>995214</v>
      </c>
      <c r="K216" s="37">
        <f t="shared" si="50"/>
        <v>3.6085019053869329E-2</v>
      </c>
      <c r="L216" s="32">
        <f>SUM(L208:L215)</f>
        <v>0</v>
      </c>
      <c r="M216" s="37">
        <f t="shared" si="51"/>
        <v>0</v>
      </c>
      <c r="N216" s="32">
        <f t="shared" si="52"/>
        <v>3527908</v>
      </c>
      <c r="O216" s="37">
        <f t="shared" si="53"/>
        <v>0.12791683738401796</v>
      </c>
      <c r="P216" s="32">
        <f>SUM(P208:P215)</f>
        <v>822339</v>
      </c>
      <c r="Q216" s="32">
        <f>SUM(Q208:Q215)</f>
        <v>25626720</v>
      </c>
      <c r="R216" s="32">
        <f>SUM(R208:R215)</f>
        <v>25621479</v>
      </c>
      <c r="S216" s="32">
        <f>SUM(S208:S215)</f>
        <v>2605272</v>
      </c>
      <c r="T216" s="37">
        <f t="shared" si="54"/>
        <v>0.10168312297662442</v>
      </c>
      <c r="U216" s="37">
        <f t="shared" si="55"/>
        <v>0.21022352095668584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1966712</v>
      </c>
      <c r="E217" s="31">
        <v>1966712</v>
      </c>
      <c r="F217" s="31">
        <v>135478</v>
      </c>
      <c r="G217" s="36">
        <f t="shared" si="48"/>
        <v>6.888553077420588E-2</v>
      </c>
      <c r="H217" s="31">
        <v>90438</v>
      </c>
      <c r="I217" s="36">
        <f t="shared" si="49"/>
        <v>4.5984363750259313E-2</v>
      </c>
      <c r="J217" s="31">
        <v>1516791</v>
      </c>
      <c r="K217" s="36">
        <f t="shared" si="50"/>
        <v>0.77123188346844884</v>
      </c>
      <c r="L217" s="31">
        <v>0</v>
      </c>
      <c r="M217" s="36">
        <f t="shared" si="51"/>
        <v>0</v>
      </c>
      <c r="N217" s="31">
        <f t="shared" si="52"/>
        <v>1742707</v>
      </c>
      <c r="O217" s="36">
        <f t="shared" si="53"/>
        <v>0.88610177799291401</v>
      </c>
      <c r="P217" s="31">
        <v>87348</v>
      </c>
      <c r="Q217" s="31">
        <v>2291712</v>
      </c>
      <c r="R217" s="31">
        <v>2291712</v>
      </c>
      <c r="S217" s="31">
        <v>228957</v>
      </c>
      <c r="T217" s="36">
        <f t="shared" si="54"/>
        <v>9.9906532758042899E-2</v>
      </c>
      <c r="U217" s="36">
        <f t="shared" si="55"/>
        <v>16.364919631817557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1513191</v>
      </c>
      <c r="E218" s="31">
        <v>2087342</v>
      </c>
      <c r="F218" s="31">
        <v>703284</v>
      </c>
      <c r="G218" s="36">
        <f t="shared" si="48"/>
        <v>0.4647688229707948</v>
      </c>
      <c r="H218" s="31">
        <v>336118</v>
      </c>
      <c r="I218" s="36">
        <f t="shared" si="49"/>
        <v>0.22212529680654985</v>
      </c>
      <c r="J218" s="31">
        <v>475946</v>
      </c>
      <c r="K218" s="36">
        <f t="shared" si="50"/>
        <v>0.22801534199953816</v>
      </c>
      <c r="L218" s="31">
        <v>0</v>
      </c>
      <c r="M218" s="36">
        <f t="shared" si="51"/>
        <v>0</v>
      </c>
      <c r="N218" s="31">
        <f t="shared" si="52"/>
        <v>1515348</v>
      </c>
      <c r="O218" s="36">
        <f t="shared" si="53"/>
        <v>0.72597015726220238</v>
      </c>
      <c r="P218" s="31">
        <v>380593</v>
      </c>
      <c r="Q218" s="31">
        <v>1944441</v>
      </c>
      <c r="R218" s="31">
        <v>1512847</v>
      </c>
      <c r="S218" s="31">
        <v>1001927</v>
      </c>
      <c r="T218" s="36">
        <f t="shared" si="54"/>
        <v>0.66227913331619126</v>
      </c>
      <c r="U218" s="36">
        <f t="shared" si="55"/>
        <v>0.2505379762633575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1846088</v>
      </c>
      <c r="E219" s="31">
        <v>1846088</v>
      </c>
      <c r="F219" s="31">
        <v>2104508</v>
      </c>
      <c r="G219" s="36">
        <f t="shared" si="48"/>
        <v>1.1399824927089066</v>
      </c>
      <c r="H219" s="31">
        <v>460283</v>
      </c>
      <c r="I219" s="36">
        <f t="shared" si="49"/>
        <v>0.24932885106235456</v>
      </c>
      <c r="J219" s="31">
        <v>597657</v>
      </c>
      <c r="K219" s="36">
        <f t="shared" si="50"/>
        <v>0.32374242181304469</v>
      </c>
      <c r="L219" s="31">
        <v>0</v>
      </c>
      <c r="M219" s="36">
        <f t="shared" si="51"/>
        <v>0</v>
      </c>
      <c r="N219" s="31">
        <f t="shared" si="52"/>
        <v>3162448</v>
      </c>
      <c r="O219" s="36">
        <f t="shared" si="53"/>
        <v>1.7130537655843059</v>
      </c>
      <c r="P219" s="31">
        <v>499212</v>
      </c>
      <c r="Q219" s="31">
        <v>1759860</v>
      </c>
      <c r="R219" s="31">
        <v>1759860</v>
      </c>
      <c r="S219" s="31">
        <v>2947404</v>
      </c>
      <c r="T219" s="36">
        <f t="shared" si="54"/>
        <v>1.674794585932972</v>
      </c>
      <c r="U219" s="36">
        <f t="shared" si="55"/>
        <v>0.19720078844258548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519348</v>
      </c>
      <c r="E220" s="31">
        <v>92478</v>
      </c>
      <c r="F220" s="31">
        <v>19217</v>
      </c>
      <c r="G220" s="36">
        <f t="shared" si="48"/>
        <v>3.7002164252100712E-2</v>
      </c>
      <c r="H220" s="31">
        <v>23290</v>
      </c>
      <c r="I220" s="36">
        <f t="shared" si="49"/>
        <v>4.4844689880388484E-2</v>
      </c>
      <c r="J220" s="31">
        <v>32656</v>
      </c>
      <c r="K220" s="36">
        <f t="shared" si="50"/>
        <v>0.3531218235688488</v>
      </c>
      <c r="L220" s="31">
        <v>0</v>
      </c>
      <c r="M220" s="36">
        <f t="shared" si="51"/>
        <v>0</v>
      </c>
      <c r="N220" s="31">
        <f t="shared" si="52"/>
        <v>75163</v>
      </c>
      <c r="O220" s="36">
        <f t="shared" si="53"/>
        <v>0.81276627954756808</v>
      </c>
      <c r="P220" s="31">
        <v>11371</v>
      </c>
      <c r="Q220" s="31">
        <v>495087</v>
      </c>
      <c r="R220" s="31">
        <v>135087</v>
      </c>
      <c r="S220" s="31">
        <v>50754</v>
      </c>
      <c r="T220" s="36">
        <f t="shared" si="54"/>
        <v>0.37571342912345379</v>
      </c>
      <c r="U220" s="36">
        <f t="shared" si="55"/>
        <v>1.8718670301644535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162366</v>
      </c>
      <c r="E221" s="31">
        <v>246861</v>
      </c>
      <c r="F221" s="31">
        <v>71917</v>
      </c>
      <c r="G221" s="36">
        <f t="shared" si="48"/>
        <v>0.44293140189448532</v>
      </c>
      <c r="H221" s="31">
        <v>51487</v>
      </c>
      <c r="I221" s="36">
        <f t="shared" si="49"/>
        <v>0.3171045662269194</v>
      </c>
      <c r="J221" s="31">
        <v>58278</v>
      </c>
      <c r="K221" s="36">
        <f t="shared" si="50"/>
        <v>0.23607617242091702</v>
      </c>
      <c r="L221" s="31">
        <v>0</v>
      </c>
      <c r="M221" s="36">
        <f t="shared" si="51"/>
        <v>0</v>
      </c>
      <c r="N221" s="31">
        <f t="shared" si="52"/>
        <v>181682</v>
      </c>
      <c r="O221" s="36">
        <f t="shared" si="53"/>
        <v>0.73596882456119028</v>
      </c>
      <c r="P221" s="31">
        <v>48657</v>
      </c>
      <c r="Q221" s="31">
        <v>119275</v>
      </c>
      <c r="R221" s="31">
        <v>154782</v>
      </c>
      <c r="S221" s="31">
        <v>126024</v>
      </c>
      <c r="T221" s="36">
        <f t="shared" si="54"/>
        <v>0.81420320192270423</v>
      </c>
      <c r="U221" s="36">
        <f t="shared" si="55"/>
        <v>0.19773105616869113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319578</v>
      </c>
      <c r="E222" s="31">
        <v>669578</v>
      </c>
      <c r="F222" s="31">
        <v>113730</v>
      </c>
      <c r="G222" s="36">
        <f t="shared" si="48"/>
        <v>0.35587556089593153</v>
      </c>
      <c r="H222" s="31">
        <v>127657</v>
      </c>
      <c r="I222" s="36">
        <f t="shared" si="49"/>
        <v>0.39945490615749518</v>
      </c>
      <c r="J222" s="31">
        <v>138972</v>
      </c>
      <c r="K222" s="36">
        <f t="shared" si="50"/>
        <v>0.20755162206643588</v>
      </c>
      <c r="L222" s="31">
        <v>0</v>
      </c>
      <c r="M222" s="36">
        <f t="shared" si="51"/>
        <v>0</v>
      </c>
      <c r="N222" s="31">
        <f t="shared" si="52"/>
        <v>380359</v>
      </c>
      <c r="O222" s="36">
        <f t="shared" si="53"/>
        <v>0.56805779162397807</v>
      </c>
      <c r="P222" s="31">
        <v>77320</v>
      </c>
      <c r="Q222" s="31">
        <v>272650</v>
      </c>
      <c r="R222" s="31">
        <v>304650</v>
      </c>
      <c r="S222" s="31">
        <v>210825</v>
      </c>
      <c r="T222" s="36">
        <f t="shared" si="54"/>
        <v>0.69202363367799113</v>
      </c>
      <c r="U222" s="36">
        <f t="shared" si="55"/>
        <v>0.79736161407139172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1638</v>
      </c>
      <c r="Q223" s="31">
        <v>0</v>
      </c>
      <c r="R223" s="31">
        <v>0</v>
      </c>
      <c r="S223" s="31">
        <v>1638</v>
      </c>
      <c r="T223" s="36">
        <f t="shared" si="54"/>
        <v>0</v>
      </c>
      <c r="U223" s="36">
        <f t="shared" si="55"/>
        <v>-1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6327283</v>
      </c>
      <c r="E224" s="32">
        <f>SUM(E217:E223)</f>
        <v>6909059</v>
      </c>
      <c r="F224" s="32">
        <f>SUM(F217:F223)</f>
        <v>3148134</v>
      </c>
      <c r="G224" s="37">
        <f t="shared" si="48"/>
        <v>0.49754910599067564</v>
      </c>
      <c r="H224" s="32">
        <f>SUM(H217:H223)</f>
        <v>1089273</v>
      </c>
      <c r="I224" s="37">
        <f t="shared" si="49"/>
        <v>0.17215493601281939</v>
      </c>
      <c r="J224" s="32">
        <f>SUM(J217:J223)</f>
        <v>2820300</v>
      </c>
      <c r="K224" s="37">
        <f t="shared" si="50"/>
        <v>0.40820320104373115</v>
      </c>
      <c r="L224" s="32">
        <f>SUM(L217:L223)</f>
        <v>0</v>
      </c>
      <c r="M224" s="37">
        <f t="shared" si="51"/>
        <v>0</v>
      </c>
      <c r="N224" s="32">
        <f t="shared" si="52"/>
        <v>7057707</v>
      </c>
      <c r="O224" s="37">
        <f t="shared" si="53"/>
        <v>1.0215149414703217</v>
      </c>
      <c r="P224" s="32">
        <f>SUM(P217:P223)</f>
        <v>1106139</v>
      </c>
      <c r="Q224" s="32">
        <f>SUM(Q217:Q223)</f>
        <v>6883025</v>
      </c>
      <c r="R224" s="32">
        <f>SUM(R217:R223)</f>
        <v>6158938</v>
      </c>
      <c r="S224" s="32">
        <f>SUM(S217:S223)</f>
        <v>4567529</v>
      </c>
      <c r="T224" s="37">
        <f t="shared" si="54"/>
        <v>0.74160983598146302</v>
      </c>
      <c r="U224" s="37">
        <f t="shared" si="55"/>
        <v>1.5496795610678222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854987</v>
      </c>
      <c r="E225" s="31">
        <v>22793027</v>
      </c>
      <c r="F225" s="31">
        <v>49824</v>
      </c>
      <c r="G225" s="36">
        <f t="shared" si="48"/>
        <v>5.8274570256623782E-2</v>
      </c>
      <c r="H225" s="31">
        <v>41084</v>
      </c>
      <c r="I225" s="36">
        <f t="shared" si="49"/>
        <v>4.805219260643729E-2</v>
      </c>
      <c r="J225" s="31">
        <v>34127</v>
      </c>
      <c r="K225" s="36">
        <f t="shared" si="50"/>
        <v>1.4972561564552177E-3</v>
      </c>
      <c r="L225" s="31">
        <v>0</v>
      </c>
      <c r="M225" s="36">
        <f t="shared" si="51"/>
        <v>0</v>
      </c>
      <c r="N225" s="31">
        <f t="shared" si="52"/>
        <v>125035</v>
      </c>
      <c r="O225" s="36">
        <f t="shared" si="53"/>
        <v>5.4856689284841368E-3</v>
      </c>
      <c r="P225" s="31">
        <v>25690</v>
      </c>
      <c r="Q225" s="31">
        <v>517000</v>
      </c>
      <c r="R225" s="31">
        <v>15197000</v>
      </c>
      <c r="S225" s="31">
        <v>82927</v>
      </c>
      <c r="T225" s="36">
        <f t="shared" si="54"/>
        <v>5.4568006843455944E-3</v>
      </c>
      <c r="U225" s="36">
        <f t="shared" si="55"/>
        <v>0.32841572596340995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80654</v>
      </c>
      <c r="E226" s="31">
        <v>80654</v>
      </c>
      <c r="F226" s="31">
        <v>321279</v>
      </c>
      <c r="G226" s="36">
        <f t="shared" si="48"/>
        <v>3.9834230168373548</v>
      </c>
      <c r="H226" s="31">
        <v>200425</v>
      </c>
      <c r="I226" s="36">
        <f t="shared" si="49"/>
        <v>2.4849976442581894</v>
      </c>
      <c r="J226" s="31">
        <v>168034</v>
      </c>
      <c r="K226" s="36">
        <f t="shared" si="50"/>
        <v>2.0833932600986933</v>
      </c>
      <c r="L226" s="31">
        <v>0</v>
      </c>
      <c r="M226" s="36">
        <f t="shared" si="51"/>
        <v>0</v>
      </c>
      <c r="N226" s="31">
        <f t="shared" si="52"/>
        <v>689738</v>
      </c>
      <c r="O226" s="36">
        <f t="shared" si="53"/>
        <v>8.5518139211942366</v>
      </c>
      <c r="P226" s="31">
        <v>21329</v>
      </c>
      <c r="Q226" s="31">
        <v>3292879</v>
      </c>
      <c r="R226" s="31">
        <v>75449</v>
      </c>
      <c r="S226" s="31">
        <v>47590</v>
      </c>
      <c r="T226" s="36">
        <f t="shared" si="54"/>
        <v>0.63075720022796855</v>
      </c>
      <c r="U226" s="36">
        <f t="shared" si="55"/>
        <v>6.8781940081579069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135188</v>
      </c>
      <c r="E227" s="31">
        <v>135188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135188</v>
      </c>
      <c r="R227" s="31">
        <v>135188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2169975</v>
      </c>
      <c r="E228" s="31">
        <v>2978815</v>
      </c>
      <c r="F228" s="31">
        <v>646479</v>
      </c>
      <c r="G228" s="36">
        <f t="shared" si="48"/>
        <v>0.29792002212007052</v>
      </c>
      <c r="H228" s="31">
        <v>551170</v>
      </c>
      <c r="I228" s="36">
        <f t="shared" si="49"/>
        <v>0.25399831795297179</v>
      </c>
      <c r="J228" s="31">
        <v>501871</v>
      </c>
      <c r="K228" s="36">
        <f t="shared" si="50"/>
        <v>0.16848008352314595</v>
      </c>
      <c r="L228" s="31">
        <v>0</v>
      </c>
      <c r="M228" s="36">
        <f t="shared" si="51"/>
        <v>0</v>
      </c>
      <c r="N228" s="31">
        <f t="shared" si="52"/>
        <v>1699520</v>
      </c>
      <c r="O228" s="36">
        <f t="shared" si="53"/>
        <v>0.57053559888747707</v>
      </c>
      <c r="P228" s="31">
        <v>426222</v>
      </c>
      <c r="Q228" s="31">
        <v>1491345</v>
      </c>
      <c r="R228" s="31">
        <v>2036511</v>
      </c>
      <c r="S228" s="31">
        <v>1486031</v>
      </c>
      <c r="T228" s="36">
        <f t="shared" si="54"/>
        <v>0.72969456094271035</v>
      </c>
      <c r="U228" s="36">
        <f t="shared" si="55"/>
        <v>0.17748731881507762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3240804</v>
      </c>
      <c r="E230" s="32">
        <f>SUM(E225:E229)</f>
        <v>25987684</v>
      </c>
      <c r="F230" s="32">
        <f>SUM(F225:F229)</f>
        <v>1017582</v>
      </c>
      <c r="G230" s="37">
        <f t="shared" si="48"/>
        <v>0.31399060233201392</v>
      </c>
      <c r="H230" s="32">
        <f>SUM(H225:H229)</f>
        <v>792679</v>
      </c>
      <c r="I230" s="37">
        <f t="shared" si="49"/>
        <v>0.24459331696702424</v>
      </c>
      <c r="J230" s="32">
        <f>SUM(J225:J229)</f>
        <v>704032</v>
      </c>
      <c r="K230" s="37">
        <f t="shared" si="50"/>
        <v>2.7090986638132124E-2</v>
      </c>
      <c r="L230" s="32">
        <f>SUM(L225:L229)</f>
        <v>0</v>
      </c>
      <c r="M230" s="37">
        <f t="shared" si="51"/>
        <v>0</v>
      </c>
      <c r="N230" s="32">
        <f t="shared" si="52"/>
        <v>2514293</v>
      </c>
      <c r="O230" s="37">
        <f t="shared" si="53"/>
        <v>9.6749406372649449E-2</v>
      </c>
      <c r="P230" s="32">
        <f>SUM(P225:P229)</f>
        <v>473241</v>
      </c>
      <c r="Q230" s="32">
        <f>SUM(Q225:Q229)</f>
        <v>5436412</v>
      </c>
      <c r="R230" s="32">
        <f>SUM(R225:R229)</f>
        <v>17444148</v>
      </c>
      <c r="S230" s="32">
        <f>SUM(S225:S229)</f>
        <v>1616548</v>
      </c>
      <c r="T230" s="37">
        <f t="shared" si="54"/>
        <v>9.2669931486479021E-2</v>
      </c>
      <c r="U230" s="37">
        <f t="shared" si="55"/>
        <v>0.48768175200373598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37274259</v>
      </c>
      <c r="E231" s="32">
        <f>SUM(E208:E215,E217:E223,E225:E229)</f>
        <v>60476443</v>
      </c>
      <c r="F231" s="32">
        <f>SUM(F208:F215,F217:F223,F225:F229)</f>
        <v>5790678</v>
      </c>
      <c r="G231" s="37">
        <f t="shared" si="48"/>
        <v>0.15535326939698518</v>
      </c>
      <c r="H231" s="32">
        <f>SUM(H208:H215,H217:H223,H225:H229)</f>
        <v>2789684</v>
      </c>
      <c r="I231" s="37">
        <f t="shared" si="49"/>
        <v>7.4842104842379298E-2</v>
      </c>
      <c r="J231" s="32">
        <f>SUM(J208:J215,J217:J223,J225:J229)</f>
        <v>4519546</v>
      </c>
      <c r="K231" s="37">
        <f t="shared" si="50"/>
        <v>7.4732338342054935E-2</v>
      </c>
      <c r="L231" s="32">
        <f>SUM(L208:L215,L217:L223,L225:L229)</f>
        <v>0</v>
      </c>
      <c r="M231" s="37">
        <f t="shared" si="51"/>
        <v>0</v>
      </c>
      <c r="N231" s="32">
        <f t="shared" si="52"/>
        <v>13099908</v>
      </c>
      <c r="O231" s="37">
        <f t="shared" si="53"/>
        <v>0.21661174748653786</v>
      </c>
      <c r="P231" s="32">
        <f>SUM(P208:P215,P217:P223,P225:P229)</f>
        <v>2401719</v>
      </c>
      <c r="Q231" s="32">
        <f>SUM(Q208:Q215,Q217:Q223,Q225:Q229)</f>
        <v>37946157</v>
      </c>
      <c r="R231" s="32">
        <f>SUM(R208:R215,R217:R223,R225:R229)</f>
        <v>49224565</v>
      </c>
      <c r="S231" s="32">
        <f>SUM(S208:S215,S217:S223,S225:S229)</f>
        <v>8789349</v>
      </c>
      <c r="T231" s="37">
        <f t="shared" si="54"/>
        <v>0.17855615382279152</v>
      </c>
      <c r="U231" s="37">
        <f t="shared" si="55"/>
        <v>0.8817963300452718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1038000</v>
      </c>
      <c r="E234" s="31">
        <v>1183000</v>
      </c>
      <c r="F234" s="31">
        <v>0</v>
      </c>
      <c r="G234" s="36">
        <f t="shared" ref="G234:G260" si="56">IF(($D234     =0),0,($F234     /$D234     ))</f>
        <v>0</v>
      </c>
      <c r="H234" s="31">
        <v>129154</v>
      </c>
      <c r="I234" s="36">
        <f t="shared" ref="I234:I260" si="57">IF(($D234     =0),0,($H234     /$D234     ))</f>
        <v>0.12442581888246629</v>
      </c>
      <c r="J234" s="31">
        <v>126398</v>
      </c>
      <c r="K234" s="36">
        <f t="shared" ref="K234:K260" si="58">IF(($E234     =0),0,($J234     /$E234     ))</f>
        <v>0.10684530853761623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255552</v>
      </c>
      <c r="O234" s="36">
        <f t="shared" ref="O234:O260" si="61">IF(($E234     =0),0,($N234     /$E234     ))</f>
        <v>0.21602028740490278</v>
      </c>
      <c r="P234" s="31">
        <v>318537</v>
      </c>
      <c r="Q234" s="31">
        <v>1036000</v>
      </c>
      <c r="R234" s="31">
        <v>1036000</v>
      </c>
      <c r="S234" s="31">
        <v>540476</v>
      </c>
      <c r="T234" s="36">
        <f t="shared" ref="T234:T260" si="62">IF(($R234     =0),0,($S234     /$R234     ))</f>
        <v>0.52169498069498066</v>
      </c>
      <c r="U234" s="36">
        <f t="shared" ref="U234:U260" si="63">IF(($P234     =0),0,(($J234     /$P234     )-1))</f>
        <v>-0.60319209385408912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2800064</v>
      </c>
      <c r="E235" s="31">
        <v>3139264</v>
      </c>
      <c r="F235" s="31">
        <v>557841</v>
      </c>
      <c r="G235" s="36">
        <f t="shared" si="56"/>
        <v>0.19922437487143152</v>
      </c>
      <c r="H235" s="31">
        <v>592731</v>
      </c>
      <c r="I235" s="36">
        <f t="shared" si="57"/>
        <v>0.2116848043473292</v>
      </c>
      <c r="J235" s="31">
        <v>992009</v>
      </c>
      <c r="K235" s="36">
        <f t="shared" si="58"/>
        <v>0.31600050202850094</v>
      </c>
      <c r="L235" s="31">
        <v>0</v>
      </c>
      <c r="M235" s="36">
        <f t="shared" si="59"/>
        <v>0</v>
      </c>
      <c r="N235" s="31">
        <f t="shared" si="60"/>
        <v>2142581</v>
      </c>
      <c r="O235" s="36">
        <f t="shared" si="61"/>
        <v>0.68251061395282464</v>
      </c>
      <c r="P235" s="31">
        <v>991200</v>
      </c>
      <c r="Q235" s="31">
        <v>1328567</v>
      </c>
      <c r="R235" s="31">
        <v>1328567</v>
      </c>
      <c r="S235" s="31">
        <v>1669748</v>
      </c>
      <c r="T235" s="36">
        <f t="shared" si="62"/>
        <v>1.2568037592383372</v>
      </c>
      <c r="U235" s="36">
        <f t="shared" si="63"/>
        <v>8.1618240516556639E-4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6119911</v>
      </c>
      <c r="E236" s="31">
        <v>6119911</v>
      </c>
      <c r="F236" s="31">
        <v>882261</v>
      </c>
      <c r="G236" s="36">
        <f t="shared" si="56"/>
        <v>0.14416239059685673</v>
      </c>
      <c r="H236" s="31">
        <v>1016930</v>
      </c>
      <c r="I236" s="36">
        <f t="shared" si="57"/>
        <v>0.16616744916715293</v>
      </c>
      <c r="J236" s="31">
        <v>1809665</v>
      </c>
      <c r="K236" s="36">
        <f t="shared" si="58"/>
        <v>0.2957011956546427</v>
      </c>
      <c r="L236" s="31">
        <v>0</v>
      </c>
      <c r="M236" s="36">
        <f t="shared" si="59"/>
        <v>0</v>
      </c>
      <c r="N236" s="31">
        <f t="shared" si="60"/>
        <v>3708856</v>
      </c>
      <c r="O236" s="36">
        <f t="shared" si="61"/>
        <v>0.60603103541865233</v>
      </c>
      <c r="P236" s="31">
        <v>1054207</v>
      </c>
      <c r="Q236" s="31">
        <v>5493632</v>
      </c>
      <c r="R236" s="31">
        <v>5657786</v>
      </c>
      <c r="S236" s="31">
        <v>3027627</v>
      </c>
      <c r="T236" s="36">
        <f t="shared" si="62"/>
        <v>0.53512575413774932</v>
      </c>
      <c r="U236" s="36">
        <f t="shared" si="63"/>
        <v>0.71661258177947973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2763257</v>
      </c>
      <c r="E237" s="31">
        <v>2763257</v>
      </c>
      <c r="F237" s="31">
        <v>327277</v>
      </c>
      <c r="G237" s="36">
        <f t="shared" si="56"/>
        <v>0.11843885675490916</v>
      </c>
      <c r="H237" s="31">
        <v>279396</v>
      </c>
      <c r="I237" s="36">
        <f t="shared" si="57"/>
        <v>0.10111111633843685</v>
      </c>
      <c r="J237" s="31">
        <v>265835</v>
      </c>
      <c r="K237" s="36">
        <f t="shared" si="58"/>
        <v>9.6203501882018219E-2</v>
      </c>
      <c r="L237" s="31">
        <v>0</v>
      </c>
      <c r="M237" s="36">
        <f t="shared" si="59"/>
        <v>0</v>
      </c>
      <c r="N237" s="31">
        <f t="shared" si="60"/>
        <v>872508</v>
      </c>
      <c r="O237" s="36">
        <f t="shared" si="61"/>
        <v>0.31575347497536421</v>
      </c>
      <c r="P237" s="31">
        <v>354887</v>
      </c>
      <c r="Q237" s="31">
        <v>2160721</v>
      </c>
      <c r="R237" s="31">
        <v>2135511</v>
      </c>
      <c r="S237" s="31">
        <v>1090573</v>
      </c>
      <c r="T237" s="36">
        <f t="shared" si="62"/>
        <v>0.51068479628529195</v>
      </c>
      <c r="U237" s="36">
        <f t="shared" si="63"/>
        <v>-0.25093057790226181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1254000</v>
      </c>
      <c r="E238" s="31">
        <v>2041486</v>
      </c>
      <c r="F238" s="31">
        <v>161961</v>
      </c>
      <c r="G238" s="36">
        <f t="shared" si="56"/>
        <v>0.1291555023923445</v>
      </c>
      <c r="H238" s="31">
        <v>614592</v>
      </c>
      <c r="I238" s="36">
        <f t="shared" si="57"/>
        <v>0.49010526315789471</v>
      </c>
      <c r="J238" s="31">
        <v>224116</v>
      </c>
      <c r="K238" s="36">
        <f t="shared" si="58"/>
        <v>0.10978081652286618</v>
      </c>
      <c r="L238" s="31">
        <v>0</v>
      </c>
      <c r="M238" s="36">
        <f t="shared" si="59"/>
        <v>0</v>
      </c>
      <c r="N238" s="31">
        <f t="shared" si="60"/>
        <v>1000669</v>
      </c>
      <c r="O238" s="36">
        <f t="shared" si="61"/>
        <v>0.4901669666115761</v>
      </c>
      <c r="P238" s="31">
        <v>895372</v>
      </c>
      <c r="Q238" s="31">
        <v>0</v>
      </c>
      <c r="R238" s="31">
        <v>2180542</v>
      </c>
      <c r="S238" s="31">
        <v>667008</v>
      </c>
      <c r="T238" s="36">
        <f t="shared" si="62"/>
        <v>0.30589092069769808</v>
      </c>
      <c r="U238" s="36">
        <f t="shared" si="63"/>
        <v>-0.74969509879692464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3000000</v>
      </c>
      <c r="E239" s="31">
        <v>3000000</v>
      </c>
      <c r="F239" s="31">
        <v>0</v>
      </c>
      <c r="G239" s="36">
        <f t="shared" si="56"/>
        <v>0</v>
      </c>
      <c r="H239" s="31">
        <v>790314</v>
      </c>
      <c r="I239" s="36">
        <f t="shared" si="57"/>
        <v>0.26343800000000001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790314</v>
      </c>
      <c r="O239" s="36">
        <f t="shared" si="61"/>
        <v>0.26343800000000001</v>
      </c>
      <c r="P239" s="31">
        <v>489751</v>
      </c>
      <c r="Q239" s="31">
        <v>300000</v>
      </c>
      <c r="R239" s="31">
        <v>300000</v>
      </c>
      <c r="S239" s="31">
        <v>1776110</v>
      </c>
      <c r="T239" s="36">
        <f t="shared" si="62"/>
        <v>5.9203666666666663</v>
      </c>
      <c r="U239" s="36">
        <f t="shared" si="63"/>
        <v>-1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16975232</v>
      </c>
      <c r="E240" s="32">
        <f>SUM(E234:E239)</f>
        <v>18246918</v>
      </c>
      <c r="F240" s="32">
        <f>SUM(F234:F239)</f>
        <v>1929340</v>
      </c>
      <c r="G240" s="37">
        <f t="shared" si="56"/>
        <v>0.11365617860185946</v>
      </c>
      <c r="H240" s="32">
        <f>SUM(H234:H239)</f>
        <v>3423117</v>
      </c>
      <c r="I240" s="37">
        <f t="shared" si="57"/>
        <v>0.20165362099322118</v>
      </c>
      <c r="J240" s="32">
        <f>SUM(J234:J239)</f>
        <v>3418023</v>
      </c>
      <c r="K240" s="37">
        <f t="shared" si="58"/>
        <v>0.18732056558811741</v>
      </c>
      <c r="L240" s="32">
        <f>SUM(L234:L239)</f>
        <v>0</v>
      </c>
      <c r="M240" s="37">
        <f t="shared" si="59"/>
        <v>0</v>
      </c>
      <c r="N240" s="32">
        <f t="shared" si="60"/>
        <v>8770480</v>
      </c>
      <c r="O240" s="37">
        <f t="shared" si="61"/>
        <v>0.48065541808211121</v>
      </c>
      <c r="P240" s="32">
        <f>SUM(P234:P239)</f>
        <v>4103954</v>
      </c>
      <c r="Q240" s="32">
        <f>SUM(Q234:Q239)</f>
        <v>10318920</v>
      </c>
      <c r="R240" s="32">
        <f>SUM(R234:R239)</f>
        <v>12638406</v>
      </c>
      <c r="S240" s="32">
        <f>SUM(S234:S239)</f>
        <v>8771542</v>
      </c>
      <c r="T240" s="37">
        <f t="shared" si="62"/>
        <v>0.69403863113750264</v>
      </c>
      <c r="U240" s="37">
        <f t="shared" si="63"/>
        <v>-0.16713905662685302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11558004</v>
      </c>
      <c r="E241" s="31">
        <v>11578212</v>
      </c>
      <c r="F241" s="31">
        <v>8839499</v>
      </c>
      <c r="G241" s="36">
        <f t="shared" si="56"/>
        <v>0.76479459602194289</v>
      </c>
      <c r="H241" s="31">
        <v>6757861</v>
      </c>
      <c r="I241" s="36">
        <f t="shared" si="57"/>
        <v>0.58469100720158951</v>
      </c>
      <c r="J241" s="31">
        <v>5626612</v>
      </c>
      <c r="K241" s="36">
        <f t="shared" si="58"/>
        <v>0.48596553595667447</v>
      </c>
      <c r="L241" s="31">
        <v>0</v>
      </c>
      <c r="M241" s="36">
        <f t="shared" si="59"/>
        <v>0</v>
      </c>
      <c r="N241" s="31">
        <f t="shared" si="60"/>
        <v>21223972</v>
      </c>
      <c r="O241" s="36">
        <f t="shared" si="61"/>
        <v>1.8330958182489663</v>
      </c>
      <c r="P241" s="31">
        <v>3940039</v>
      </c>
      <c r="Q241" s="31">
        <v>12013560</v>
      </c>
      <c r="R241" s="31">
        <v>12405552</v>
      </c>
      <c r="S241" s="31">
        <v>8407343</v>
      </c>
      <c r="T241" s="36">
        <f t="shared" si="62"/>
        <v>0.67770809392439768</v>
      </c>
      <c r="U241" s="36">
        <f t="shared" si="63"/>
        <v>0.4280599760560746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168847</v>
      </c>
      <c r="E242" s="31">
        <v>139289</v>
      </c>
      <c r="F242" s="31">
        <v>25632</v>
      </c>
      <c r="G242" s="36">
        <f t="shared" si="56"/>
        <v>0.15180607295362072</v>
      </c>
      <c r="H242" s="31">
        <v>34890</v>
      </c>
      <c r="I242" s="36">
        <f t="shared" si="57"/>
        <v>0.20663677767446267</v>
      </c>
      <c r="J242" s="31">
        <v>32370</v>
      </c>
      <c r="K242" s="36">
        <f t="shared" si="58"/>
        <v>0.23239451787291171</v>
      </c>
      <c r="L242" s="31">
        <v>0</v>
      </c>
      <c r="M242" s="36">
        <f t="shared" si="59"/>
        <v>0</v>
      </c>
      <c r="N242" s="31">
        <f t="shared" si="60"/>
        <v>92892</v>
      </c>
      <c r="O242" s="36">
        <f t="shared" si="61"/>
        <v>0.6669011910488265</v>
      </c>
      <c r="P242" s="31">
        <v>33674</v>
      </c>
      <c r="Q242" s="31">
        <v>858969</v>
      </c>
      <c r="R242" s="31">
        <v>96389</v>
      </c>
      <c r="S242" s="31">
        <v>86984</v>
      </c>
      <c r="T242" s="36">
        <f t="shared" si="62"/>
        <v>0.90242662544481211</v>
      </c>
      <c r="U242" s="36">
        <f t="shared" si="63"/>
        <v>-3.8724238284730039E-2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5038248</v>
      </c>
      <c r="E243" s="31">
        <v>5038248</v>
      </c>
      <c r="F243" s="31">
        <v>314833</v>
      </c>
      <c r="G243" s="36">
        <f t="shared" si="56"/>
        <v>6.2488587302570259E-2</v>
      </c>
      <c r="H243" s="31">
        <v>166113</v>
      </c>
      <c r="I243" s="36">
        <f t="shared" si="57"/>
        <v>3.2970389706898112E-2</v>
      </c>
      <c r="J243" s="31">
        <v>260184</v>
      </c>
      <c r="K243" s="36">
        <f t="shared" si="58"/>
        <v>5.1641761183649555E-2</v>
      </c>
      <c r="L243" s="31">
        <v>0</v>
      </c>
      <c r="M243" s="36">
        <f t="shared" si="59"/>
        <v>0</v>
      </c>
      <c r="N243" s="31">
        <f t="shared" si="60"/>
        <v>741130</v>
      </c>
      <c r="O243" s="36">
        <f t="shared" si="61"/>
        <v>0.14710073819311792</v>
      </c>
      <c r="P243" s="31">
        <v>150029</v>
      </c>
      <c r="Q243" s="31">
        <v>3166038</v>
      </c>
      <c r="R243" s="31">
        <v>3166038</v>
      </c>
      <c r="S243" s="31">
        <v>533486</v>
      </c>
      <c r="T243" s="36">
        <f t="shared" si="62"/>
        <v>0.16850271538117989</v>
      </c>
      <c r="U243" s="36">
        <f t="shared" si="63"/>
        <v>0.73422471655479948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1140000</v>
      </c>
      <c r="E244" s="31">
        <v>1140000</v>
      </c>
      <c r="F244" s="31">
        <v>45346</v>
      </c>
      <c r="G244" s="36">
        <f t="shared" si="56"/>
        <v>3.977719298245614E-2</v>
      </c>
      <c r="H244" s="31">
        <v>50178</v>
      </c>
      <c r="I244" s="36">
        <f t="shared" si="57"/>
        <v>4.401578947368421E-2</v>
      </c>
      <c r="J244" s="31">
        <v>28369</v>
      </c>
      <c r="K244" s="36">
        <f t="shared" si="58"/>
        <v>2.4885087719298246E-2</v>
      </c>
      <c r="L244" s="31">
        <v>0</v>
      </c>
      <c r="M244" s="36">
        <f t="shared" si="59"/>
        <v>0</v>
      </c>
      <c r="N244" s="31">
        <f t="shared" si="60"/>
        <v>123893</v>
      </c>
      <c r="O244" s="36">
        <f t="shared" si="61"/>
        <v>0.1086780701754386</v>
      </c>
      <c r="P244" s="31">
        <v>20674</v>
      </c>
      <c r="Q244" s="31">
        <v>1100000</v>
      </c>
      <c r="R244" s="31">
        <v>1100000</v>
      </c>
      <c r="S244" s="31">
        <v>26494</v>
      </c>
      <c r="T244" s="36">
        <f t="shared" si="62"/>
        <v>2.4085454545454545E-2</v>
      </c>
      <c r="U244" s="36">
        <f t="shared" si="63"/>
        <v>0.37220663635484175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8532336</v>
      </c>
      <c r="E245" s="31">
        <v>8553594</v>
      </c>
      <c r="F245" s="31">
        <v>-4480</v>
      </c>
      <c r="G245" s="36">
        <f t="shared" si="56"/>
        <v>-5.2506136654721517E-4</v>
      </c>
      <c r="H245" s="31">
        <v>2539139</v>
      </c>
      <c r="I245" s="36">
        <f t="shared" si="57"/>
        <v>0.29759013240922533</v>
      </c>
      <c r="J245" s="31">
        <v>1928516</v>
      </c>
      <c r="K245" s="36">
        <f t="shared" si="58"/>
        <v>0.22546265347642172</v>
      </c>
      <c r="L245" s="31">
        <v>0</v>
      </c>
      <c r="M245" s="36">
        <f t="shared" si="59"/>
        <v>0</v>
      </c>
      <c r="N245" s="31">
        <f t="shared" si="60"/>
        <v>4463175</v>
      </c>
      <c r="O245" s="36">
        <f t="shared" si="61"/>
        <v>0.52178943728215299</v>
      </c>
      <c r="P245" s="31">
        <v>4040235</v>
      </c>
      <c r="Q245" s="31">
        <v>17466576</v>
      </c>
      <c r="R245" s="31">
        <v>16233096</v>
      </c>
      <c r="S245" s="31">
        <v>16164170</v>
      </c>
      <c r="T245" s="36">
        <f t="shared" si="62"/>
        <v>0.99575398309724772</v>
      </c>
      <c r="U245" s="36">
        <f t="shared" si="63"/>
        <v>-0.52267231980317974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20749996</v>
      </c>
      <c r="E246" s="31">
        <v>20749996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47187431</v>
      </c>
      <c r="E247" s="32">
        <f>SUM(E241:E246)</f>
        <v>47199339</v>
      </c>
      <c r="F247" s="32">
        <f>SUM(F241:F246)</f>
        <v>9220830</v>
      </c>
      <c r="G247" s="37">
        <f t="shared" si="56"/>
        <v>0.19540860361734885</v>
      </c>
      <c r="H247" s="32">
        <f>SUM(H241:H246)</f>
        <v>9548181</v>
      </c>
      <c r="I247" s="37">
        <f t="shared" si="57"/>
        <v>0.20234585349645332</v>
      </c>
      <c r="J247" s="32">
        <f>SUM(J241:J246)</f>
        <v>7876051</v>
      </c>
      <c r="K247" s="37">
        <f t="shared" si="58"/>
        <v>0.16686782414474066</v>
      </c>
      <c r="L247" s="32">
        <f>SUM(L241:L246)</f>
        <v>0</v>
      </c>
      <c r="M247" s="37">
        <f t="shared" si="59"/>
        <v>0</v>
      </c>
      <c r="N247" s="32">
        <f t="shared" si="60"/>
        <v>26645062</v>
      </c>
      <c r="O247" s="37">
        <f t="shared" si="61"/>
        <v>0.56452193112280658</v>
      </c>
      <c r="P247" s="32">
        <f>SUM(P241:P246)</f>
        <v>8184651</v>
      </c>
      <c r="Q247" s="32">
        <f>SUM(Q241:Q246)</f>
        <v>34605143</v>
      </c>
      <c r="R247" s="32">
        <f>SUM(R241:R246)</f>
        <v>33001075</v>
      </c>
      <c r="S247" s="32">
        <f>SUM(S241:S246)</f>
        <v>25218477</v>
      </c>
      <c r="T247" s="37">
        <f t="shared" si="62"/>
        <v>0.76417137926567547</v>
      </c>
      <c r="U247" s="37">
        <f t="shared" si="63"/>
        <v>-3.7704723145800645E-2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3819382</v>
      </c>
      <c r="E248" s="31">
        <v>3816820</v>
      </c>
      <c r="F248" s="31">
        <v>847591</v>
      </c>
      <c r="G248" s="36">
        <f t="shared" si="56"/>
        <v>0.22191836270894086</v>
      </c>
      <c r="H248" s="31">
        <v>809403</v>
      </c>
      <c r="I248" s="36">
        <f t="shared" si="57"/>
        <v>0.2119198865156719</v>
      </c>
      <c r="J248" s="31">
        <v>881252</v>
      </c>
      <c r="K248" s="36">
        <f t="shared" si="58"/>
        <v>0.23088644473671799</v>
      </c>
      <c r="L248" s="31">
        <v>0</v>
      </c>
      <c r="M248" s="36">
        <f t="shared" si="59"/>
        <v>0</v>
      </c>
      <c r="N248" s="31">
        <f t="shared" si="60"/>
        <v>2538246</v>
      </c>
      <c r="O248" s="36">
        <f t="shared" si="61"/>
        <v>0.66501590329122151</v>
      </c>
      <c r="P248" s="31">
        <v>953018</v>
      </c>
      <c r="Q248" s="31">
        <v>3631373</v>
      </c>
      <c r="R248" s="31">
        <v>3631373</v>
      </c>
      <c r="S248" s="31">
        <v>2520363</v>
      </c>
      <c r="T248" s="36">
        <f t="shared" si="62"/>
        <v>0.69405235980991209</v>
      </c>
      <c r="U248" s="36">
        <f t="shared" si="63"/>
        <v>-7.5303929201756992E-2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2169291</v>
      </c>
      <c r="E249" s="31">
        <v>2098769</v>
      </c>
      <c r="F249" s="31">
        <v>269446</v>
      </c>
      <c r="G249" s="36">
        <f t="shared" si="56"/>
        <v>0.1242092462468152</v>
      </c>
      <c r="H249" s="31">
        <v>349102</v>
      </c>
      <c r="I249" s="36">
        <f t="shared" si="57"/>
        <v>0.16092907774936605</v>
      </c>
      <c r="J249" s="31">
        <v>56142</v>
      </c>
      <c r="K249" s="36">
        <f t="shared" si="58"/>
        <v>2.6749966289763189E-2</v>
      </c>
      <c r="L249" s="31">
        <v>0</v>
      </c>
      <c r="M249" s="36">
        <f t="shared" si="59"/>
        <v>0</v>
      </c>
      <c r="N249" s="31">
        <f t="shared" si="60"/>
        <v>674690</v>
      </c>
      <c r="O249" s="36">
        <f t="shared" si="61"/>
        <v>0.32146939467849961</v>
      </c>
      <c r="P249" s="31">
        <v>320119</v>
      </c>
      <c r="Q249" s="31">
        <v>2017000</v>
      </c>
      <c r="R249" s="31">
        <v>2051634</v>
      </c>
      <c r="S249" s="31">
        <v>914347</v>
      </c>
      <c r="T249" s="36">
        <f t="shared" si="62"/>
        <v>0.44566769706487608</v>
      </c>
      <c r="U249" s="36">
        <f t="shared" si="63"/>
        <v>-0.82462146889125609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2427000</v>
      </c>
      <c r="E250" s="31">
        <v>2427000</v>
      </c>
      <c r="F250" s="31">
        <v>1431243</v>
      </c>
      <c r="G250" s="36">
        <f t="shared" si="56"/>
        <v>0.58971693448702101</v>
      </c>
      <c r="H250" s="31">
        <v>258736</v>
      </c>
      <c r="I250" s="36">
        <f t="shared" si="57"/>
        <v>0.10660733415739596</v>
      </c>
      <c r="J250" s="31">
        <v>261523</v>
      </c>
      <c r="K250" s="36">
        <f t="shared" si="58"/>
        <v>0.10775566543057272</v>
      </c>
      <c r="L250" s="31">
        <v>0</v>
      </c>
      <c r="M250" s="36">
        <f t="shared" si="59"/>
        <v>0</v>
      </c>
      <c r="N250" s="31">
        <f t="shared" si="60"/>
        <v>1951502</v>
      </c>
      <c r="O250" s="36">
        <f t="shared" si="61"/>
        <v>0.80407993407498968</v>
      </c>
      <c r="P250" s="31">
        <v>297618</v>
      </c>
      <c r="Q250" s="31">
        <v>1311988</v>
      </c>
      <c r="R250" s="31">
        <v>1311988</v>
      </c>
      <c r="S250" s="31">
        <v>3875602</v>
      </c>
      <c r="T250" s="36">
        <f t="shared" si="62"/>
        <v>2.9539919572435114</v>
      </c>
      <c r="U250" s="36">
        <f t="shared" si="63"/>
        <v>-0.12127962690428673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710516</v>
      </c>
      <c r="E251" s="31">
        <v>710516</v>
      </c>
      <c r="F251" s="31">
        <v>23029</v>
      </c>
      <c r="G251" s="36">
        <f t="shared" si="56"/>
        <v>3.241165575440947E-2</v>
      </c>
      <c r="H251" s="31">
        <v>35022</v>
      </c>
      <c r="I251" s="36">
        <f t="shared" si="57"/>
        <v>4.9290937853616247E-2</v>
      </c>
      <c r="J251" s="31">
        <v>23483</v>
      </c>
      <c r="K251" s="36">
        <f t="shared" si="58"/>
        <v>3.305062799430273E-2</v>
      </c>
      <c r="L251" s="31">
        <v>0</v>
      </c>
      <c r="M251" s="36">
        <f t="shared" si="59"/>
        <v>0</v>
      </c>
      <c r="N251" s="31">
        <f t="shared" si="60"/>
        <v>81534</v>
      </c>
      <c r="O251" s="36">
        <f t="shared" si="61"/>
        <v>0.11475322160232845</v>
      </c>
      <c r="P251" s="31">
        <v>13581</v>
      </c>
      <c r="Q251" s="31">
        <v>967137</v>
      </c>
      <c r="R251" s="31">
        <v>967137</v>
      </c>
      <c r="S251" s="31">
        <v>40588</v>
      </c>
      <c r="T251" s="36">
        <f t="shared" si="62"/>
        <v>4.1967167009430928E-2</v>
      </c>
      <c r="U251" s="36">
        <f t="shared" si="63"/>
        <v>0.72910684043884832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16920672</v>
      </c>
      <c r="E252" s="31">
        <v>16920672</v>
      </c>
      <c r="F252" s="31">
        <v>0</v>
      </c>
      <c r="G252" s="36">
        <f t="shared" si="56"/>
        <v>0</v>
      </c>
      <c r="H252" s="31">
        <v>7683429</v>
      </c>
      <c r="I252" s="36">
        <f t="shared" si="57"/>
        <v>0.45408533419949276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7683429</v>
      </c>
      <c r="O252" s="36">
        <f t="shared" si="61"/>
        <v>0.45408533419949276</v>
      </c>
      <c r="P252" s="31">
        <v>0</v>
      </c>
      <c r="Q252" s="31">
        <v>20900868</v>
      </c>
      <c r="R252" s="31">
        <v>11110428</v>
      </c>
      <c r="S252" s="31">
        <v>9225025</v>
      </c>
      <c r="T252" s="36">
        <f t="shared" si="62"/>
        <v>0.83030329704670247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26046861</v>
      </c>
      <c r="E254" s="32">
        <f>SUM(E248:E253)</f>
        <v>25973777</v>
      </c>
      <c r="F254" s="32">
        <f>SUM(F248:F253)</f>
        <v>2571309</v>
      </c>
      <c r="G254" s="37">
        <f t="shared" si="56"/>
        <v>9.8718574956114677E-2</v>
      </c>
      <c r="H254" s="32">
        <f>SUM(H248:H253)</f>
        <v>9135692</v>
      </c>
      <c r="I254" s="37">
        <f t="shared" si="57"/>
        <v>0.35074061323550659</v>
      </c>
      <c r="J254" s="32">
        <f>SUM(J248:J253)</f>
        <v>1222400</v>
      </c>
      <c r="K254" s="37">
        <f t="shared" si="58"/>
        <v>4.7062851120959419E-2</v>
      </c>
      <c r="L254" s="32">
        <f>SUM(L248:L253)</f>
        <v>0</v>
      </c>
      <c r="M254" s="37">
        <f t="shared" si="59"/>
        <v>0</v>
      </c>
      <c r="N254" s="32">
        <f t="shared" si="60"/>
        <v>12929401</v>
      </c>
      <c r="O254" s="37">
        <f t="shared" si="61"/>
        <v>0.49778671003450903</v>
      </c>
      <c r="P254" s="32">
        <f>SUM(P248:P253)</f>
        <v>1584336</v>
      </c>
      <c r="Q254" s="32">
        <f>SUM(Q248:Q253)</f>
        <v>28828366</v>
      </c>
      <c r="R254" s="32">
        <f>SUM(R248:R253)</f>
        <v>19072560</v>
      </c>
      <c r="S254" s="32">
        <f>SUM(S248:S253)</f>
        <v>16575925</v>
      </c>
      <c r="T254" s="37">
        <f t="shared" si="62"/>
        <v>0.86909806549304336</v>
      </c>
      <c r="U254" s="37">
        <f t="shared" si="63"/>
        <v>-0.22844649114834226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3871932</v>
      </c>
      <c r="E255" s="31">
        <v>4277932</v>
      </c>
      <c r="F255" s="31">
        <v>650260</v>
      </c>
      <c r="G255" s="36">
        <f t="shared" si="56"/>
        <v>0.16794199898138706</v>
      </c>
      <c r="H255" s="31">
        <v>726661</v>
      </c>
      <c r="I255" s="36">
        <f t="shared" si="57"/>
        <v>0.18767400873775675</v>
      </c>
      <c r="J255" s="31">
        <v>547110</v>
      </c>
      <c r="K255" s="36">
        <f t="shared" si="58"/>
        <v>0.12789123342774031</v>
      </c>
      <c r="L255" s="31">
        <v>0</v>
      </c>
      <c r="M255" s="36">
        <f t="shared" si="59"/>
        <v>0</v>
      </c>
      <c r="N255" s="31">
        <f t="shared" si="60"/>
        <v>1924031</v>
      </c>
      <c r="O255" s="36">
        <f t="shared" si="61"/>
        <v>0.44975726589389453</v>
      </c>
      <c r="P255" s="31">
        <v>590646</v>
      </c>
      <c r="Q255" s="31">
        <v>4679358</v>
      </c>
      <c r="R255" s="31">
        <v>4442358</v>
      </c>
      <c r="S255" s="31">
        <v>1916195</v>
      </c>
      <c r="T255" s="36">
        <f t="shared" si="62"/>
        <v>0.43134637055365643</v>
      </c>
      <c r="U255" s="36">
        <f t="shared" si="63"/>
        <v>-7.3709125262847786E-2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73335</v>
      </c>
      <c r="G256" s="36">
        <f t="shared" si="56"/>
        <v>0</v>
      </c>
      <c r="H256" s="31">
        <v>80094</v>
      </c>
      <c r="I256" s="36">
        <f t="shared" si="57"/>
        <v>0</v>
      </c>
      <c r="J256" s="31">
        <v>59494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212923</v>
      </c>
      <c r="O256" s="36">
        <f t="shared" si="61"/>
        <v>0</v>
      </c>
      <c r="P256" s="31">
        <v>57222</v>
      </c>
      <c r="Q256" s="31">
        <v>0</v>
      </c>
      <c r="R256" s="31">
        <v>0</v>
      </c>
      <c r="S256" s="31">
        <v>157728</v>
      </c>
      <c r="T256" s="36">
        <f t="shared" si="62"/>
        <v>0</v>
      </c>
      <c r="U256" s="36">
        <f t="shared" si="63"/>
        <v>3.9705008563140076E-2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2998347</v>
      </c>
      <c r="E257" s="31">
        <v>2585913</v>
      </c>
      <c r="F257" s="31">
        <v>311411</v>
      </c>
      <c r="G257" s="36">
        <f t="shared" si="56"/>
        <v>0.10386089401927129</v>
      </c>
      <c r="H257" s="31">
        <v>381549</v>
      </c>
      <c r="I257" s="36">
        <f t="shared" si="57"/>
        <v>0.12725311646717341</v>
      </c>
      <c r="J257" s="31">
        <v>296217</v>
      </c>
      <c r="K257" s="36">
        <f t="shared" si="58"/>
        <v>0.11455025749126131</v>
      </c>
      <c r="L257" s="31">
        <v>0</v>
      </c>
      <c r="M257" s="36">
        <f t="shared" si="59"/>
        <v>0</v>
      </c>
      <c r="N257" s="31">
        <f t="shared" si="60"/>
        <v>989177</v>
      </c>
      <c r="O257" s="36">
        <f t="shared" si="61"/>
        <v>0.3825252435020049</v>
      </c>
      <c r="P257" s="31">
        <v>268898</v>
      </c>
      <c r="Q257" s="31">
        <v>3599732</v>
      </c>
      <c r="R257" s="31">
        <v>3858392</v>
      </c>
      <c r="S257" s="31">
        <v>1083233</v>
      </c>
      <c r="T257" s="36">
        <f t="shared" si="62"/>
        <v>0.28074726466362154</v>
      </c>
      <c r="U257" s="36">
        <f t="shared" si="63"/>
        <v>0.10159614426288033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650000</v>
      </c>
      <c r="E258" s="31">
        <v>1299996</v>
      </c>
      <c r="F258" s="31">
        <v>1387513</v>
      </c>
      <c r="G258" s="36">
        <f t="shared" si="56"/>
        <v>2.1346353846153847</v>
      </c>
      <c r="H258" s="31">
        <v>725965</v>
      </c>
      <c r="I258" s="36">
        <f t="shared" si="57"/>
        <v>1.1168692307692307</v>
      </c>
      <c r="J258" s="31">
        <v>246621</v>
      </c>
      <c r="K258" s="36">
        <f t="shared" si="58"/>
        <v>0.1897090452586008</v>
      </c>
      <c r="L258" s="31">
        <v>0</v>
      </c>
      <c r="M258" s="36">
        <f t="shared" si="59"/>
        <v>0</v>
      </c>
      <c r="N258" s="31">
        <f t="shared" si="60"/>
        <v>2360099</v>
      </c>
      <c r="O258" s="36">
        <f t="shared" si="61"/>
        <v>1.8154663552810932</v>
      </c>
      <c r="P258" s="31">
        <v>471045</v>
      </c>
      <c r="Q258" s="31">
        <v>597430</v>
      </c>
      <c r="R258" s="31">
        <v>960000</v>
      </c>
      <c r="S258" s="31">
        <v>798763</v>
      </c>
      <c r="T258" s="36">
        <f t="shared" si="62"/>
        <v>0.83204479166666667</v>
      </c>
      <c r="U258" s="36">
        <f t="shared" si="63"/>
        <v>-0.47643855682578096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7520279</v>
      </c>
      <c r="E259" s="32">
        <f>SUM(E255:E258)</f>
        <v>8163841</v>
      </c>
      <c r="F259" s="32">
        <f>SUM(F255:F258)</f>
        <v>2422519</v>
      </c>
      <c r="G259" s="37">
        <f t="shared" si="56"/>
        <v>0.32213153261999988</v>
      </c>
      <c r="H259" s="32">
        <f>SUM(H255:H258)</f>
        <v>1914269</v>
      </c>
      <c r="I259" s="37">
        <f t="shared" si="57"/>
        <v>0.25454760388544095</v>
      </c>
      <c r="J259" s="32">
        <f>SUM(J255:J258)</f>
        <v>1149442</v>
      </c>
      <c r="K259" s="37">
        <f t="shared" si="58"/>
        <v>0.14079671566361962</v>
      </c>
      <c r="L259" s="32">
        <f>SUM(L255:L258)</f>
        <v>0</v>
      </c>
      <c r="M259" s="37">
        <f t="shared" si="59"/>
        <v>0</v>
      </c>
      <c r="N259" s="32">
        <f t="shared" si="60"/>
        <v>5486230</v>
      </c>
      <c r="O259" s="37">
        <f t="shared" si="61"/>
        <v>0.67201578276695983</v>
      </c>
      <c r="P259" s="32">
        <f>SUM(P255:P258)</f>
        <v>1387811</v>
      </c>
      <c r="Q259" s="32">
        <f>SUM(Q255:Q258)</f>
        <v>8876520</v>
      </c>
      <c r="R259" s="32">
        <f>SUM(R255:R258)</f>
        <v>9260750</v>
      </c>
      <c r="S259" s="32">
        <f>SUM(S255:S258)</f>
        <v>3955919</v>
      </c>
      <c r="T259" s="37">
        <f t="shared" si="62"/>
        <v>0.42717047755311394</v>
      </c>
      <c r="U259" s="37">
        <f t="shared" si="63"/>
        <v>-0.1717589787081959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97729803</v>
      </c>
      <c r="E260" s="32">
        <f>SUM(E234:E239,E241:E246,E248:E253,E255:E258)</f>
        <v>99583875</v>
      </c>
      <c r="F260" s="32">
        <f>SUM(F234:F239,F241:F246,F248:F253,F255:F258)</f>
        <v>16143998</v>
      </c>
      <c r="G260" s="37">
        <f t="shared" si="56"/>
        <v>0.16519012117521611</v>
      </c>
      <c r="H260" s="32">
        <f>SUM(H234:H239,H241:H246,H248:H253,H255:H258)</f>
        <v>24021259</v>
      </c>
      <c r="I260" s="37">
        <f t="shared" si="57"/>
        <v>0.24579256544700084</v>
      </c>
      <c r="J260" s="32">
        <f>SUM(J234:J239,J241:J246,J248:J253,J255:J258)</f>
        <v>13665916</v>
      </c>
      <c r="K260" s="37">
        <f t="shared" si="58"/>
        <v>0.13723020920806706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53831173</v>
      </c>
      <c r="O260" s="37">
        <f t="shared" si="61"/>
        <v>0.54056114004400813</v>
      </c>
      <c r="P260" s="32">
        <f>SUM(P234:P239,P241:P246,P248:P253,P255:P258)</f>
        <v>15260752</v>
      </c>
      <c r="Q260" s="32">
        <f>SUM(Q234:Q239,Q241:Q246,Q248:Q253,Q255:Q258)</f>
        <v>82628949</v>
      </c>
      <c r="R260" s="32">
        <f>SUM(R234:R239,R241:R246,R248:R253,R255:R258)</f>
        <v>73972791</v>
      </c>
      <c r="S260" s="32">
        <f>SUM(S234:S239,S241:S246,S248:S253,S255:S258)</f>
        <v>54521863</v>
      </c>
      <c r="T260" s="37">
        <f t="shared" si="62"/>
        <v>0.73705293882990031</v>
      </c>
      <c r="U260" s="37">
        <f t="shared" si="63"/>
        <v>-0.10450572815808812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2621000</v>
      </c>
      <c r="E263" s="31">
        <v>2821000</v>
      </c>
      <c r="F263" s="31">
        <v>124673</v>
      </c>
      <c r="G263" s="36">
        <f t="shared" ref="G263:G299" si="64">IF(($D263     =0),0,($F263     /$D263     ))</f>
        <v>4.7566959175887068E-2</v>
      </c>
      <c r="H263" s="31">
        <v>425524</v>
      </c>
      <c r="I263" s="36">
        <f t="shared" ref="I263:I299" si="65">IF(($D263     =0),0,($H263     /$D263     ))</f>
        <v>0.16235177413201068</v>
      </c>
      <c r="J263" s="31">
        <v>213603</v>
      </c>
      <c r="K263" s="36">
        <f t="shared" ref="K263:K299" si="66">IF(($E263     =0),0,($J263     /$E263     ))</f>
        <v>7.5718894009216595E-2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763800</v>
      </c>
      <c r="O263" s="36">
        <f t="shared" ref="O263:O299" si="69">IF(($E263     =0),0,($N263     /$E263     ))</f>
        <v>0.27075505140021267</v>
      </c>
      <c r="P263" s="31">
        <v>33041</v>
      </c>
      <c r="Q263" s="31">
        <v>3491000</v>
      </c>
      <c r="R263" s="31">
        <v>3491000</v>
      </c>
      <c r="S263" s="31">
        <v>284634</v>
      </c>
      <c r="T263" s="36">
        <f t="shared" ref="T263:T299" si="70">IF(($R263     =0),0,($S263     /$R263     ))</f>
        <v>8.1533657977656826E-2</v>
      </c>
      <c r="U263" s="36">
        <f t="shared" ref="U263:U299" si="71">IF(($P263     =0),0,(($J263     /$P263     )-1))</f>
        <v>5.4647861747525805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4607559</v>
      </c>
      <c r="E264" s="31">
        <v>4607559</v>
      </c>
      <c r="F264" s="31">
        <v>1681435</v>
      </c>
      <c r="G264" s="36">
        <f t="shared" si="64"/>
        <v>0.36492967317401687</v>
      </c>
      <c r="H264" s="31">
        <v>1409946</v>
      </c>
      <c r="I264" s="36">
        <f t="shared" si="65"/>
        <v>0.30600715042390125</v>
      </c>
      <c r="J264" s="31">
        <v>1015380</v>
      </c>
      <c r="K264" s="36">
        <f t="shared" si="66"/>
        <v>0.22037265285154242</v>
      </c>
      <c r="L264" s="31">
        <v>0</v>
      </c>
      <c r="M264" s="36">
        <f t="shared" si="67"/>
        <v>0</v>
      </c>
      <c r="N264" s="31">
        <f t="shared" si="68"/>
        <v>4106761</v>
      </c>
      <c r="O264" s="36">
        <f t="shared" si="69"/>
        <v>0.89130947644946057</v>
      </c>
      <c r="P264" s="31">
        <v>1285366</v>
      </c>
      <c r="Q264" s="31">
        <v>4403708</v>
      </c>
      <c r="R264" s="31">
        <v>4417708</v>
      </c>
      <c r="S264" s="31">
        <v>4844267</v>
      </c>
      <c r="T264" s="36">
        <f t="shared" si="70"/>
        <v>1.0965566307234431</v>
      </c>
      <c r="U264" s="36">
        <f t="shared" si="71"/>
        <v>-0.21004601024144098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700667</v>
      </c>
      <c r="E265" s="31">
        <v>700802</v>
      </c>
      <c r="F265" s="31">
        <v>20658</v>
      </c>
      <c r="G265" s="36">
        <f t="shared" si="64"/>
        <v>2.9483335164921423E-2</v>
      </c>
      <c r="H265" s="31">
        <v>8324</v>
      </c>
      <c r="I265" s="36">
        <f t="shared" si="65"/>
        <v>1.1880108525162452E-2</v>
      </c>
      <c r="J265" s="31">
        <v>20008</v>
      </c>
      <c r="K265" s="36">
        <f t="shared" si="66"/>
        <v>2.8550146831772739E-2</v>
      </c>
      <c r="L265" s="31">
        <v>0</v>
      </c>
      <c r="M265" s="36">
        <f t="shared" si="67"/>
        <v>0</v>
      </c>
      <c r="N265" s="31">
        <f t="shared" si="68"/>
        <v>48990</v>
      </c>
      <c r="O265" s="36">
        <f t="shared" si="69"/>
        <v>6.9905622415461138E-2</v>
      </c>
      <c r="P265" s="31">
        <v>20843</v>
      </c>
      <c r="Q265" s="31">
        <v>87508</v>
      </c>
      <c r="R265" s="31">
        <v>87508</v>
      </c>
      <c r="S265" s="31">
        <v>51622</v>
      </c>
      <c r="T265" s="36">
        <f t="shared" si="70"/>
        <v>0.58991177949444618</v>
      </c>
      <c r="U265" s="36">
        <f t="shared" si="71"/>
        <v>-4.0061411505061706E-2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7894533</v>
      </c>
      <c r="E266" s="31">
        <v>7894533</v>
      </c>
      <c r="F266" s="31">
        <v>3289365</v>
      </c>
      <c r="G266" s="36">
        <f t="shared" si="64"/>
        <v>0.41666365825565616</v>
      </c>
      <c r="H266" s="31">
        <v>2548033</v>
      </c>
      <c r="I266" s="36">
        <f t="shared" si="65"/>
        <v>0.32275918030870226</v>
      </c>
      <c r="J266" s="31">
        <v>1973633</v>
      </c>
      <c r="K266" s="36">
        <f t="shared" si="66"/>
        <v>0.24999996833251567</v>
      </c>
      <c r="L266" s="31">
        <v>0</v>
      </c>
      <c r="M266" s="36">
        <f t="shared" si="67"/>
        <v>0</v>
      </c>
      <c r="N266" s="31">
        <f t="shared" si="68"/>
        <v>7811031</v>
      </c>
      <c r="O266" s="36">
        <f t="shared" si="69"/>
        <v>0.98942280689687412</v>
      </c>
      <c r="P266" s="31">
        <v>2096722</v>
      </c>
      <c r="Q266" s="31">
        <v>8386886</v>
      </c>
      <c r="R266" s="31">
        <v>8386886</v>
      </c>
      <c r="S266" s="31">
        <v>8386887</v>
      </c>
      <c r="T266" s="36">
        <f t="shared" si="70"/>
        <v>1.0000001192337657</v>
      </c>
      <c r="U266" s="36">
        <f t="shared" si="71"/>
        <v>-5.8705445929407851E-2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15823759</v>
      </c>
      <c r="E267" s="32">
        <f>SUM(E263:E266)</f>
        <v>16023894</v>
      </c>
      <c r="F267" s="32">
        <f>SUM(F263:F266)</f>
        <v>5116131</v>
      </c>
      <c r="G267" s="37">
        <f t="shared" si="64"/>
        <v>0.32331957280188606</v>
      </c>
      <c r="H267" s="32">
        <f>SUM(H263:H266)</f>
        <v>4391827</v>
      </c>
      <c r="I267" s="37">
        <f t="shared" si="65"/>
        <v>0.27754637820254974</v>
      </c>
      <c r="J267" s="32">
        <f>SUM(J263:J266)</f>
        <v>3222624</v>
      </c>
      <c r="K267" s="37">
        <f t="shared" si="66"/>
        <v>0.2011136618851822</v>
      </c>
      <c r="L267" s="32">
        <f>SUM(L263:L266)</f>
        <v>0</v>
      </c>
      <c r="M267" s="37">
        <f t="shared" si="67"/>
        <v>0</v>
      </c>
      <c r="N267" s="32">
        <f t="shared" si="68"/>
        <v>12730582</v>
      </c>
      <c r="O267" s="37">
        <f t="shared" si="69"/>
        <v>0.79447492600737368</v>
      </c>
      <c r="P267" s="32">
        <f>SUM(P263:P266)</f>
        <v>3435972</v>
      </c>
      <c r="Q267" s="32">
        <f>SUM(Q263:Q266)</f>
        <v>16369102</v>
      </c>
      <c r="R267" s="32">
        <f>SUM(R263:R266)</f>
        <v>16383102</v>
      </c>
      <c r="S267" s="32">
        <f>SUM(S263:S266)</f>
        <v>13567410</v>
      </c>
      <c r="T267" s="37">
        <f t="shared" si="70"/>
        <v>0.82813437894728359</v>
      </c>
      <c r="U267" s="37">
        <f t="shared" si="71"/>
        <v>-6.2092473396174408E-2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2304231</v>
      </c>
      <c r="E268" s="31">
        <v>1334129</v>
      </c>
      <c r="F268" s="31">
        <v>14977</v>
      </c>
      <c r="G268" s="36">
        <f t="shared" si="64"/>
        <v>6.499782356890433E-3</v>
      </c>
      <c r="H268" s="31">
        <v>2088</v>
      </c>
      <c r="I268" s="36">
        <f t="shared" si="65"/>
        <v>9.0615914810624452E-4</v>
      </c>
      <c r="J268" s="31">
        <v>34233</v>
      </c>
      <c r="K268" s="36">
        <f t="shared" si="66"/>
        <v>2.5659437730534303E-2</v>
      </c>
      <c r="L268" s="31">
        <v>0</v>
      </c>
      <c r="M268" s="36">
        <f t="shared" si="67"/>
        <v>0</v>
      </c>
      <c r="N268" s="31">
        <f t="shared" si="68"/>
        <v>51298</v>
      </c>
      <c r="O268" s="36">
        <f t="shared" si="69"/>
        <v>3.8450554631523637E-2</v>
      </c>
      <c r="P268" s="31">
        <v>615327</v>
      </c>
      <c r="Q268" s="31">
        <v>1555420</v>
      </c>
      <c r="R268" s="31">
        <v>1248000</v>
      </c>
      <c r="S268" s="31">
        <v>591556</v>
      </c>
      <c r="T268" s="36">
        <f t="shared" si="70"/>
        <v>0.47400320512820515</v>
      </c>
      <c r="U268" s="36">
        <f t="shared" si="71"/>
        <v>-0.94436616628231818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3420690</v>
      </c>
      <c r="E269" s="31">
        <v>3451331</v>
      </c>
      <c r="F269" s="31">
        <v>380560</v>
      </c>
      <c r="G269" s="36">
        <f t="shared" si="64"/>
        <v>0.11125240813987822</v>
      </c>
      <c r="H269" s="31">
        <v>1046638</v>
      </c>
      <c r="I269" s="36">
        <f t="shared" si="65"/>
        <v>0.30597277157532543</v>
      </c>
      <c r="J269" s="31">
        <v>503524</v>
      </c>
      <c r="K269" s="36">
        <f t="shared" si="66"/>
        <v>0.14589270052626074</v>
      </c>
      <c r="L269" s="31">
        <v>0</v>
      </c>
      <c r="M269" s="36">
        <f t="shared" si="67"/>
        <v>0</v>
      </c>
      <c r="N269" s="31">
        <f t="shared" si="68"/>
        <v>1930722</v>
      </c>
      <c r="O269" s="36">
        <f t="shared" si="69"/>
        <v>0.55941374501605323</v>
      </c>
      <c r="P269" s="31">
        <v>517351</v>
      </c>
      <c r="Q269" s="31">
        <v>3273205</v>
      </c>
      <c r="R269" s="31">
        <v>3267279</v>
      </c>
      <c r="S269" s="31">
        <v>2131330</v>
      </c>
      <c r="T269" s="36">
        <f t="shared" si="70"/>
        <v>0.65232568140033342</v>
      </c>
      <c r="U269" s="36">
        <f t="shared" si="71"/>
        <v>-2.6726535756188774E-2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1092583</v>
      </c>
      <c r="E270" s="31">
        <v>1092583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382</v>
      </c>
      <c r="K270" s="36">
        <f t="shared" si="66"/>
        <v>3.4963018827860215E-4</v>
      </c>
      <c r="L270" s="31">
        <v>0</v>
      </c>
      <c r="M270" s="36">
        <f t="shared" si="67"/>
        <v>0</v>
      </c>
      <c r="N270" s="31">
        <f t="shared" si="68"/>
        <v>382</v>
      </c>
      <c r="O270" s="36">
        <f t="shared" si="69"/>
        <v>3.4963018827860215E-4</v>
      </c>
      <c r="P270" s="31">
        <v>0</v>
      </c>
      <c r="Q270" s="31">
        <v>1045462</v>
      </c>
      <c r="R270" s="31">
        <v>1045462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1955749</v>
      </c>
      <c r="E271" s="31">
        <v>1955749</v>
      </c>
      <c r="F271" s="31">
        <v>8787</v>
      </c>
      <c r="G271" s="36">
        <f t="shared" si="64"/>
        <v>4.4929078322422768E-3</v>
      </c>
      <c r="H271" s="31">
        <v>5270</v>
      </c>
      <c r="I271" s="36">
        <f t="shared" si="65"/>
        <v>2.6946198106198699E-3</v>
      </c>
      <c r="J271" s="31">
        <v>1352655</v>
      </c>
      <c r="K271" s="36">
        <f t="shared" si="66"/>
        <v>0.69163016317533588</v>
      </c>
      <c r="L271" s="31">
        <v>0</v>
      </c>
      <c r="M271" s="36">
        <f t="shared" si="67"/>
        <v>0</v>
      </c>
      <c r="N271" s="31">
        <f t="shared" si="68"/>
        <v>1366712</v>
      </c>
      <c r="O271" s="36">
        <f t="shared" si="69"/>
        <v>0.698817690818198</v>
      </c>
      <c r="P271" s="31">
        <v>891076</v>
      </c>
      <c r="Q271" s="31">
        <v>1883989</v>
      </c>
      <c r="R271" s="31">
        <v>1883989</v>
      </c>
      <c r="S271" s="31">
        <v>905000</v>
      </c>
      <c r="T271" s="36">
        <f t="shared" si="70"/>
        <v>0.48036373885410161</v>
      </c>
      <c r="U271" s="36">
        <f t="shared" si="71"/>
        <v>0.5180018314936099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26327</v>
      </c>
      <c r="E272" s="31">
        <v>26327</v>
      </c>
      <c r="F272" s="31">
        <v>7987</v>
      </c>
      <c r="G272" s="36">
        <f t="shared" si="64"/>
        <v>0.30337676149960119</v>
      </c>
      <c r="H272" s="31">
        <v>9791</v>
      </c>
      <c r="I272" s="36">
        <f t="shared" si="65"/>
        <v>0.37189957078284652</v>
      </c>
      <c r="J272" s="31">
        <v>3535</v>
      </c>
      <c r="K272" s="36">
        <f t="shared" si="66"/>
        <v>0.13427279978729062</v>
      </c>
      <c r="L272" s="31">
        <v>0</v>
      </c>
      <c r="M272" s="36">
        <f t="shared" si="67"/>
        <v>0</v>
      </c>
      <c r="N272" s="31">
        <f t="shared" si="68"/>
        <v>21313</v>
      </c>
      <c r="O272" s="36">
        <f t="shared" si="69"/>
        <v>0.80954913206973833</v>
      </c>
      <c r="P272" s="31">
        <v>4165</v>
      </c>
      <c r="Q272" s="31">
        <v>26157</v>
      </c>
      <c r="R272" s="31">
        <v>24700</v>
      </c>
      <c r="S272" s="31">
        <v>15738</v>
      </c>
      <c r="T272" s="36">
        <f t="shared" si="70"/>
        <v>0.63716599190283396</v>
      </c>
      <c r="U272" s="36">
        <f t="shared" si="71"/>
        <v>-0.15126050420168069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1405501</v>
      </c>
      <c r="E273" s="31">
        <v>1405501</v>
      </c>
      <c r="F273" s="31">
        <v>224838</v>
      </c>
      <c r="G273" s="36">
        <f t="shared" si="64"/>
        <v>0.15997000357879504</v>
      </c>
      <c r="H273" s="31">
        <v>224866</v>
      </c>
      <c r="I273" s="36">
        <f t="shared" si="65"/>
        <v>0.15998992530065792</v>
      </c>
      <c r="J273" s="31">
        <v>200753</v>
      </c>
      <c r="K273" s="36">
        <f t="shared" si="66"/>
        <v>0.14283376532638539</v>
      </c>
      <c r="L273" s="31">
        <v>0</v>
      </c>
      <c r="M273" s="36">
        <f t="shared" si="67"/>
        <v>0</v>
      </c>
      <c r="N273" s="31">
        <f t="shared" si="68"/>
        <v>650457</v>
      </c>
      <c r="O273" s="36">
        <f t="shared" si="69"/>
        <v>0.46279369420583832</v>
      </c>
      <c r="P273" s="31">
        <v>106577</v>
      </c>
      <c r="Q273" s="31">
        <v>1305072</v>
      </c>
      <c r="R273" s="31">
        <v>1305072</v>
      </c>
      <c r="S273" s="31">
        <v>452026</v>
      </c>
      <c r="T273" s="36">
        <f t="shared" si="70"/>
        <v>0.34636096705775621</v>
      </c>
      <c r="U273" s="36">
        <f t="shared" si="71"/>
        <v>0.88364281223903851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10205081</v>
      </c>
      <c r="E275" s="32">
        <f>SUM(E268:E274)</f>
        <v>9265620</v>
      </c>
      <c r="F275" s="32">
        <f>SUM(F268:F274)</f>
        <v>637149</v>
      </c>
      <c r="G275" s="37">
        <f t="shared" si="64"/>
        <v>6.2434487291183678E-2</v>
      </c>
      <c r="H275" s="32">
        <f>SUM(H268:H274)</f>
        <v>1288653</v>
      </c>
      <c r="I275" s="37">
        <f t="shared" si="65"/>
        <v>0.12627562681766072</v>
      </c>
      <c r="J275" s="32">
        <f>SUM(J268:J274)</f>
        <v>2095082</v>
      </c>
      <c r="K275" s="37">
        <f t="shared" si="66"/>
        <v>0.22611352505282969</v>
      </c>
      <c r="L275" s="32">
        <f>SUM(L268:L274)</f>
        <v>0</v>
      </c>
      <c r="M275" s="37">
        <f t="shared" si="67"/>
        <v>0</v>
      </c>
      <c r="N275" s="32">
        <f t="shared" si="68"/>
        <v>4020884</v>
      </c>
      <c r="O275" s="37">
        <f t="shared" si="69"/>
        <v>0.43395736065152685</v>
      </c>
      <c r="P275" s="32">
        <f>SUM(P268:P274)</f>
        <v>2134496</v>
      </c>
      <c r="Q275" s="32">
        <f>SUM(Q268:Q274)</f>
        <v>9089305</v>
      </c>
      <c r="R275" s="32">
        <f>SUM(R268:R274)</f>
        <v>8774502</v>
      </c>
      <c r="S275" s="32">
        <f>SUM(S268:S274)</f>
        <v>4095650</v>
      </c>
      <c r="T275" s="37">
        <f t="shared" si="70"/>
        <v>0.46676723077845328</v>
      </c>
      <c r="U275" s="37">
        <f t="shared" si="71"/>
        <v>-1.8465248939328105E-2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1583292</v>
      </c>
      <c r="E276" s="31">
        <v>1541499</v>
      </c>
      <c r="F276" s="31">
        <v>5624</v>
      </c>
      <c r="G276" s="36">
        <f t="shared" si="64"/>
        <v>3.5520927283154338E-3</v>
      </c>
      <c r="H276" s="31">
        <v>4278</v>
      </c>
      <c r="I276" s="36">
        <f t="shared" si="65"/>
        <v>2.7019652723565836E-3</v>
      </c>
      <c r="J276" s="31">
        <v>3791</v>
      </c>
      <c r="K276" s="36">
        <f t="shared" si="66"/>
        <v>2.459294491919878E-3</v>
      </c>
      <c r="L276" s="31">
        <v>0</v>
      </c>
      <c r="M276" s="36">
        <f t="shared" si="67"/>
        <v>0</v>
      </c>
      <c r="N276" s="31">
        <f t="shared" si="68"/>
        <v>13693</v>
      </c>
      <c r="O276" s="36">
        <f t="shared" si="69"/>
        <v>8.8829120226480845E-3</v>
      </c>
      <c r="P276" s="31">
        <v>2743</v>
      </c>
      <c r="Q276" s="31">
        <v>1513103</v>
      </c>
      <c r="R276" s="31">
        <v>1513103</v>
      </c>
      <c r="S276" s="31">
        <v>11454</v>
      </c>
      <c r="T276" s="36">
        <f t="shared" si="70"/>
        <v>7.5698746218862828E-3</v>
      </c>
      <c r="U276" s="36">
        <f t="shared" si="71"/>
        <v>0.38206343419613553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1775600</v>
      </c>
      <c r="E277" s="31">
        <v>1775600</v>
      </c>
      <c r="F277" s="31">
        <v>9297</v>
      </c>
      <c r="G277" s="36">
        <f t="shared" si="64"/>
        <v>5.2359765712998423E-3</v>
      </c>
      <c r="H277" s="31">
        <v>876312</v>
      </c>
      <c r="I277" s="36">
        <f t="shared" si="65"/>
        <v>0.49353007434106783</v>
      </c>
      <c r="J277" s="31">
        <v>876056</v>
      </c>
      <c r="K277" s="36">
        <f t="shared" si="66"/>
        <v>0.49338589772471275</v>
      </c>
      <c r="L277" s="31">
        <v>0</v>
      </c>
      <c r="M277" s="36">
        <f t="shared" si="67"/>
        <v>0</v>
      </c>
      <c r="N277" s="31">
        <f t="shared" si="68"/>
        <v>1761665</v>
      </c>
      <c r="O277" s="36">
        <f t="shared" si="69"/>
        <v>0.99215194863708045</v>
      </c>
      <c r="P277" s="31">
        <v>840553</v>
      </c>
      <c r="Q277" s="31">
        <v>1705900</v>
      </c>
      <c r="R277" s="31">
        <v>1701400</v>
      </c>
      <c r="S277" s="31">
        <v>1685783</v>
      </c>
      <c r="T277" s="36">
        <f t="shared" si="70"/>
        <v>0.99082108851534034</v>
      </c>
      <c r="U277" s="36">
        <f t="shared" si="71"/>
        <v>4.2237669724574101E-2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2173785</v>
      </c>
      <c r="F278" s="31">
        <v>28574</v>
      </c>
      <c r="G278" s="36">
        <f t="shared" si="64"/>
        <v>0</v>
      </c>
      <c r="H278" s="31">
        <v>31080</v>
      </c>
      <c r="I278" s="36">
        <f t="shared" si="65"/>
        <v>0</v>
      </c>
      <c r="J278" s="31">
        <v>47961</v>
      </c>
      <c r="K278" s="36">
        <f t="shared" si="66"/>
        <v>2.2063359531876426E-2</v>
      </c>
      <c r="L278" s="31">
        <v>0</v>
      </c>
      <c r="M278" s="36">
        <f t="shared" si="67"/>
        <v>0</v>
      </c>
      <c r="N278" s="31">
        <f t="shared" si="68"/>
        <v>107615</v>
      </c>
      <c r="O278" s="36">
        <f t="shared" si="69"/>
        <v>4.9505815892556072E-2</v>
      </c>
      <c r="P278" s="31">
        <v>52949</v>
      </c>
      <c r="Q278" s="31">
        <v>2076800</v>
      </c>
      <c r="R278" s="31">
        <v>2076800</v>
      </c>
      <c r="S278" s="31">
        <v>247704</v>
      </c>
      <c r="T278" s="36">
        <f t="shared" si="70"/>
        <v>0.11927195685670262</v>
      </c>
      <c r="U278" s="36">
        <f t="shared" si="71"/>
        <v>-9.4203856541200004E-2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1215960</v>
      </c>
      <c r="E279" s="31">
        <v>1385816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12439</v>
      </c>
      <c r="K279" s="36">
        <f t="shared" si="66"/>
        <v>8.9759390857083472E-3</v>
      </c>
      <c r="L279" s="31">
        <v>0</v>
      </c>
      <c r="M279" s="36">
        <f t="shared" si="67"/>
        <v>0</v>
      </c>
      <c r="N279" s="31">
        <f t="shared" si="68"/>
        <v>12439</v>
      </c>
      <c r="O279" s="36">
        <f t="shared" si="69"/>
        <v>8.9759390857083472E-3</v>
      </c>
      <c r="P279" s="31">
        <v>4541</v>
      </c>
      <c r="Q279" s="31">
        <v>1269100</v>
      </c>
      <c r="R279" s="31">
        <v>1269100</v>
      </c>
      <c r="S279" s="31">
        <v>11598</v>
      </c>
      <c r="T279" s="36">
        <f t="shared" si="70"/>
        <v>9.1387597510046489E-3</v>
      </c>
      <c r="U279" s="36">
        <f t="shared" si="71"/>
        <v>1.7392644791896057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1526000</v>
      </c>
      <c r="E280" s="31">
        <v>1526000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730000</v>
      </c>
      <c r="Q280" s="31">
        <v>1460000</v>
      </c>
      <c r="R280" s="31">
        <v>1460000</v>
      </c>
      <c r="S280" s="31">
        <v>1460000</v>
      </c>
      <c r="T280" s="36">
        <f t="shared" si="70"/>
        <v>1</v>
      </c>
      <c r="U280" s="36">
        <f t="shared" si="71"/>
        <v>-1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1089996</v>
      </c>
      <c r="E281" s="31">
        <v>1089996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312022</v>
      </c>
      <c r="Q281" s="31">
        <v>1043600</v>
      </c>
      <c r="R281" s="31">
        <v>1043600</v>
      </c>
      <c r="S281" s="31">
        <v>312022</v>
      </c>
      <c r="T281" s="36">
        <f t="shared" si="70"/>
        <v>0.29898620160981221</v>
      </c>
      <c r="U281" s="36">
        <f t="shared" si="71"/>
        <v>-1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1400000</v>
      </c>
      <c r="E282" s="31">
        <v>1400000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1356000</v>
      </c>
      <c r="R282" s="31">
        <v>1356000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1593836</v>
      </c>
      <c r="E283" s="31">
        <v>1593836</v>
      </c>
      <c r="F283" s="31">
        <v>18436</v>
      </c>
      <c r="G283" s="36">
        <f t="shared" si="64"/>
        <v>1.1567062106766317E-2</v>
      </c>
      <c r="H283" s="31">
        <v>11517</v>
      </c>
      <c r="I283" s="36">
        <f t="shared" si="65"/>
        <v>7.225963022544352E-3</v>
      </c>
      <c r="J283" s="31">
        <v>12318</v>
      </c>
      <c r="K283" s="36">
        <f t="shared" si="66"/>
        <v>7.7285241392464473E-3</v>
      </c>
      <c r="L283" s="31">
        <v>0</v>
      </c>
      <c r="M283" s="36">
        <f t="shared" si="67"/>
        <v>0</v>
      </c>
      <c r="N283" s="31">
        <f t="shared" si="68"/>
        <v>42271</v>
      </c>
      <c r="O283" s="36">
        <f t="shared" si="69"/>
        <v>2.6521549268557116E-2</v>
      </c>
      <c r="P283" s="31">
        <v>14170</v>
      </c>
      <c r="Q283" s="31">
        <v>1534200</v>
      </c>
      <c r="R283" s="31">
        <v>1534200</v>
      </c>
      <c r="S283" s="31">
        <v>43030</v>
      </c>
      <c r="T283" s="36">
        <f t="shared" si="70"/>
        <v>2.8047190718289663E-2</v>
      </c>
      <c r="U283" s="36">
        <f t="shared" si="71"/>
        <v>-0.13069865913902612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10184684</v>
      </c>
      <c r="E285" s="32">
        <f>SUM(E276:E284)</f>
        <v>12486532</v>
      </c>
      <c r="F285" s="32">
        <f>SUM(F276:F284)</f>
        <v>61931</v>
      </c>
      <c r="G285" s="37">
        <f t="shared" si="64"/>
        <v>6.0807974012743052E-3</v>
      </c>
      <c r="H285" s="32">
        <f>SUM(H276:H284)</f>
        <v>923187</v>
      </c>
      <c r="I285" s="37">
        <f t="shared" si="65"/>
        <v>9.0644638557268939E-2</v>
      </c>
      <c r="J285" s="32">
        <f>SUM(J276:J284)</f>
        <v>952565</v>
      </c>
      <c r="K285" s="37">
        <f t="shared" si="66"/>
        <v>7.6287395090966811E-2</v>
      </c>
      <c r="L285" s="32">
        <f>SUM(L276:L284)</f>
        <v>0</v>
      </c>
      <c r="M285" s="37">
        <f t="shared" si="67"/>
        <v>0</v>
      </c>
      <c r="N285" s="32">
        <f t="shared" si="68"/>
        <v>1937683</v>
      </c>
      <c r="O285" s="37">
        <f t="shared" si="69"/>
        <v>0.15518183912074227</v>
      </c>
      <c r="P285" s="32">
        <f>SUM(P276:P284)</f>
        <v>1956978</v>
      </c>
      <c r="Q285" s="32">
        <f>SUM(Q276:Q284)</f>
        <v>11958703</v>
      </c>
      <c r="R285" s="32">
        <f>SUM(R276:R284)</f>
        <v>11954203</v>
      </c>
      <c r="S285" s="32">
        <f>SUM(S276:S284)</f>
        <v>3771591</v>
      </c>
      <c r="T285" s="37">
        <f t="shared" si="70"/>
        <v>0.31550334221361309</v>
      </c>
      <c r="U285" s="37">
        <f t="shared" si="71"/>
        <v>-0.51324695525447916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421272</v>
      </c>
      <c r="E286" s="31">
        <v>421272</v>
      </c>
      <c r="F286" s="31">
        <v>23743</v>
      </c>
      <c r="G286" s="36">
        <f t="shared" si="64"/>
        <v>5.6360261303860688E-2</v>
      </c>
      <c r="H286" s="31">
        <v>228711</v>
      </c>
      <c r="I286" s="36">
        <f t="shared" si="65"/>
        <v>0.54290577109326044</v>
      </c>
      <c r="J286" s="31">
        <v>22978</v>
      </c>
      <c r="K286" s="36">
        <f t="shared" si="66"/>
        <v>5.4544332402818134E-2</v>
      </c>
      <c r="L286" s="31">
        <v>0</v>
      </c>
      <c r="M286" s="36">
        <f t="shared" si="67"/>
        <v>0</v>
      </c>
      <c r="N286" s="31">
        <f t="shared" si="68"/>
        <v>275432</v>
      </c>
      <c r="O286" s="36">
        <f t="shared" si="69"/>
        <v>0.65381036479993926</v>
      </c>
      <c r="P286" s="31">
        <v>12516</v>
      </c>
      <c r="Q286" s="31">
        <v>395627</v>
      </c>
      <c r="R286" s="31">
        <v>395627</v>
      </c>
      <c r="S286" s="31">
        <v>33775</v>
      </c>
      <c r="T286" s="36">
        <f t="shared" si="70"/>
        <v>8.5370816450848902E-2</v>
      </c>
      <c r="U286" s="36">
        <f t="shared" si="71"/>
        <v>0.83589006072227545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1090774</v>
      </c>
      <c r="E287" s="31">
        <v>1090774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545000</v>
      </c>
      <c r="K287" s="36">
        <f t="shared" si="66"/>
        <v>0.49964520606468432</v>
      </c>
      <c r="L287" s="31">
        <v>0</v>
      </c>
      <c r="M287" s="36">
        <f t="shared" si="67"/>
        <v>0</v>
      </c>
      <c r="N287" s="31">
        <f t="shared" si="68"/>
        <v>545000</v>
      </c>
      <c r="O287" s="36">
        <f t="shared" si="69"/>
        <v>0.49964520606468432</v>
      </c>
      <c r="P287" s="31">
        <v>521500</v>
      </c>
      <c r="Q287" s="31">
        <v>1043738</v>
      </c>
      <c r="R287" s="31">
        <v>1043738</v>
      </c>
      <c r="S287" s="31">
        <v>1043000</v>
      </c>
      <c r="T287" s="36">
        <f t="shared" si="70"/>
        <v>0.99929292600250252</v>
      </c>
      <c r="U287" s="36">
        <f t="shared" si="71"/>
        <v>4.5062320230105479E-2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1844700</v>
      </c>
      <c r="E288" s="31">
        <v>1950901</v>
      </c>
      <c r="F288" s="31">
        <v>20706</v>
      </c>
      <c r="G288" s="36">
        <f t="shared" si="64"/>
        <v>1.1224589364124248E-2</v>
      </c>
      <c r="H288" s="31">
        <v>20278</v>
      </c>
      <c r="I288" s="36">
        <f t="shared" si="65"/>
        <v>1.0992573318154713E-2</v>
      </c>
      <c r="J288" s="31">
        <v>25657</v>
      </c>
      <c r="K288" s="36">
        <f t="shared" si="66"/>
        <v>1.315135929501292E-2</v>
      </c>
      <c r="L288" s="31">
        <v>0</v>
      </c>
      <c r="M288" s="36">
        <f t="shared" si="67"/>
        <v>0</v>
      </c>
      <c r="N288" s="31">
        <f t="shared" si="68"/>
        <v>66641</v>
      </c>
      <c r="O288" s="36">
        <f t="shared" si="69"/>
        <v>3.4159088544216239E-2</v>
      </c>
      <c r="P288" s="31">
        <v>355694</v>
      </c>
      <c r="Q288" s="31">
        <v>1763155</v>
      </c>
      <c r="R288" s="31">
        <v>1624444</v>
      </c>
      <c r="S288" s="31">
        <v>378680</v>
      </c>
      <c r="T288" s="36">
        <f t="shared" si="70"/>
        <v>0.23311360687102786</v>
      </c>
      <c r="U288" s="36">
        <f t="shared" si="71"/>
        <v>-0.92786777398550435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2399000</v>
      </c>
      <c r="E289" s="31">
        <v>2399000</v>
      </c>
      <c r="F289" s="31">
        <v>0</v>
      </c>
      <c r="G289" s="36">
        <f t="shared" si="64"/>
        <v>0</v>
      </c>
      <c r="H289" s="31">
        <v>915156</v>
      </c>
      <c r="I289" s="36">
        <f t="shared" si="65"/>
        <v>0.38147394747811586</v>
      </c>
      <c r="J289" s="31">
        <v>248076</v>
      </c>
      <c r="K289" s="36">
        <f t="shared" si="66"/>
        <v>0.10340808670279283</v>
      </c>
      <c r="L289" s="31">
        <v>0</v>
      </c>
      <c r="M289" s="36">
        <f t="shared" si="67"/>
        <v>0</v>
      </c>
      <c r="N289" s="31">
        <f t="shared" si="68"/>
        <v>1163232</v>
      </c>
      <c r="O289" s="36">
        <f t="shared" si="69"/>
        <v>0.48488203418090869</v>
      </c>
      <c r="P289" s="31">
        <v>270899</v>
      </c>
      <c r="Q289" s="31">
        <v>2107000</v>
      </c>
      <c r="R289" s="31">
        <v>2107000</v>
      </c>
      <c r="S289" s="31">
        <v>350487</v>
      </c>
      <c r="T289" s="36">
        <f t="shared" si="70"/>
        <v>0.16634409112482201</v>
      </c>
      <c r="U289" s="36">
        <f t="shared" si="71"/>
        <v>-8.4249111292400536E-2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4062166</v>
      </c>
      <c r="E290" s="31">
        <v>4062166</v>
      </c>
      <c r="F290" s="31">
        <v>203798</v>
      </c>
      <c r="G290" s="36">
        <f t="shared" si="64"/>
        <v>5.016978626673553E-2</v>
      </c>
      <c r="H290" s="31">
        <v>185521</v>
      </c>
      <c r="I290" s="36">
        <f t="shared" si="65"/>
        <v>4.5670462506948263E-2</v>
      </c>
      <c r="J290" s="31">
        <v>360400</v>
      </c>
      <c r="K290" s="36">
        <f t="shared" si="66"/>
        <v>8.872114039652737E-2</v>
      </c>
      <c r="L290" s="31">
        <v>0</v>
      </c>
      <c r="M290" s="36">
        <f t="shared" si="67"/>
        <v>0</v>
      </c>
      <c r="N290" s="31">
        <f t="shared" si="68"/>
        <v>749719</v>
      </c>
      <c r="O290" s="36">
        <f t="shared" si="69"/>
        <v>0.18456138917021117</v>
      </c>
      <c r="P290" s="31">
        <v>1792606</v>
      </c>
      <c r="Q290" s="31">
        <v>4186198</v>
      </c>
      <c r="R290" s="31">
        <v>4039706</v>
      </c>
      <c r="S290" s="31">
        <v>2268798</v>
      </c>
      <c r="T290" s="36">
        <f t="shared" si="70"/>
        <v>0.56162453406262736</v>
      </c>
      <c r="U290" s="36">
        <f t="shared" si="71"/>
        <v>-0.79895191692987755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9817912</v>
      </c>
      <c r="E292" s="32">
        <f>SUM(E286:E291)</f>
        <v>9924113</v>
      </c>
      <c r="F292" s="32">
        <f>SUM(F286:F291)</f>
        <v>248247</v>
      </c>
      <c r="G292" s="37">
        <f t="shared" si="64"/>
        <v>2.5285111538991184E-2</v>
      </c>
      <c r="H292" s="32">
        <f>SUM(H286:H291)</f>
        <v>1349666</v>
      </c>
      <c r="I292" s="37">
        <f t="shared" si="65"/>
        <v>0.13746975935412745</v>
      </c>
      <c r="J292" s="32">
        <f>SUM(J286:J291)</f>
        <v>1202111</v>
      </c>
      <c r="K292" s="37">
        <f t="shared" si="66"/>
        <v>0.12113032167207285</v>
      </c>
      <c r="L292" s="32">
        <f>SUM(L286:L291)</f>
        <v>0</v>
      </c>
      <c r="M292" s="37">
        <f t="shared" si="67"/>
        <v>0</v>
      </c>
      <c r="N292" s="32">
        <f t="shared" si="68"/>
        <v>2800024</v>
      </c>
      <c r="O292" s="37">
        <f t="shared" si="69"/>
        <v>0.28214350239663738</v>
      </c>
      <c r="P292" s="32">
        <f>SUM(P286:P291)</f>
        <v>2953215</v>
      </c>
      <c r="Q292" s="32">
        <f>SUM(Q286:Q291)</f>
        <v>9495718</v>
      </c>
      <c r="R292" s="32">
        <f>SUM(R286:R291)</f>
        <v>9210515</v>
      </c>
      <c r="S292" s="32">
        <f>SUM(S286:S291)</f>
        <v>4074740</v>
      </c>
      <c r="T292" s="37">
        <f t="shared" si="70"/>
        <v>0.44240088637823183</v>
      </c>
      <c r="U292" s="37">
        <f t="shared" si="71"/>
        <v>-0.59294836305517884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12138000</v>
      </c>
      <c r="E293" s="31">
        <v>12138000</v>
      </c>
      <c r="F293" s="31">
        <v>794023</v>
      </c>
      <c r="G293" s="36">
        <f t="shared" si="64"/>
        <v>6.5416295930136759E-2</v>
      </c>
      <c r="H293" s="31">
        <v>1369829</v>
      </c>
      <c r="I293" s="36">
        <f t="shared" si="65"/>
        <v>0.11285458889438128</v>
      </c>
      <c r="J293" s="31">
        <v>1084723</v>
      </c>
      <c r="K293" s="36">
        <f t="shared" si="66"/>
        <v>8.936587576206953E-2</v>
      </c>
      <c r="L293" s="31">
        <v>0</v>
      </c>
      <c r="M293" s="36">
        <f t="shared" si="67"/>
        <v>0</v>
      </c>
      <c r="N293" s="31">
        <f t="shared" si="68"/>
        <v>3248575</v>
      </c>
      <c r="O293" s="36">
        <f t="shared" si="69"/>
        <v>0.26763676058658759</v>
      </c>
      <c r="P293" s="31">
        <v>5301108</v>
      </c>
      <c r="Q293" s="31">
        <v>11782000</v>
      </c>
      <c r="R293" s="31">
        <v>12348000</v>
      </c>
      <c r="S293" s="31">
        <v>7450048</v>
      </c>
      <c r="T293" s="36">
        <f t="shared" si="70"/>
        <v>0.60334045999352126</v>
      </c>
      <c r="U293" s="36">
        <f t="shared" si="71"/>
        <v>-0.79537806058657923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81778</v>
      </c>
      <c r="E294" s="31">
        <v>81778</v>
      </c>
      <c r="F294" s="31">
        <v>9546</v>
      </c>
      <c r="G294" s="36">
        <f t="shared" si="64"/>
        <v>0.11673066105798625</v>
      </c>
      <c r="H294" s="31">
        <v>5756</v>
      </c>
      <c r="I294" s="36">
        <f t="shared" si="65"/>
        <v>7.038567829978723E-2</v>
      </c>
      <c r="J294" s="31">
        <v>3965</v>
      </c>
      <c r="K294" s="36">
        <f t="shared" si="66"/>
        <v>4.8484922595319037E-2</v>
      </c>
      <c r="L294" s="31">
        <v>0</v>
      </c>
      <c r="M294" s="36">
        <f t="shared" si="67"/>
        <v>0</v>
      </c>
      <c r="N294" s="31">
        <f t="shared" si="68"/>
        <v>19267</v>
      </c>
      <c r="O294" s="36">
        <f t="shared" si="69"/>
        <v>0.23560126195309253</v>
      </c>
      <c r="P294" s="31">
        <v>8310</v>
      </c>
      <c r="Q294" s="31">
        <v>1329883</v>
      </c>
      <c r="R294" s="31">
        <v>1319567</v>
      </c>
      <c r="S294" s="31">
        <v>33260</v>
      </c>
      <c r="T294" s="36">
        <f t="shared" si="70"/>
        <v>2.5205237778756214E-2</v>
      </c>
      <c r="U294" s="36">
        <f t="shared" si="71"/>
        <v>-0.52286401925391091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1321366</v>
      </c>
      <c r="E295" s="31">
        <v>1299000</v>
      </c>
      <c r="F295" s="31">
        <v>620690</v>
      </c>
      <c r="G295" s="36">
        <f t="shared" si="64"/>
        <v>0.46973359387179631</v>
      </c>
      <c r="H295" s="31">
        <v>0</v>
      </c>
      <c r="I295" s="36">
        <f t="shared" si="65"/>
        <v>0</v>
      </c>
      <c r="J295" s="31">
        <v>599500</v>
      </c>
      <c r="K295" s="36">
        <f t="shared" si="66"/>
        <v>0.46150885296381833</v>
      </c>
      <c r="L295" s="31">
        <v>0</v>
      </c>
      <c r="M295" s="36">
        <f t="shared" si="67"/>
        <v>0</v>
      </c>
      <c r="N295" s="31">
        <f t="shared" si="68"/>
        <v>1220190</v>
      </c>
      <c r="O295" s="36">
        <f t="shared" si="69"/>
        <v>0.93933025404157044</v>
      </c>
      <c r="P295" s="31">
        <v>594496</v>
      </c>
      <c r="Q295" s="31">
        <v>1263650</v>
      </c>
      <c r="R295" s="31">
        <v>1263650</v>
      </c>
      <c r="S295" s="31">
        <v>649914</v>
      </c>
      <c r="T295" s="36">
        <f t="shared" si="70"/>
        <v>0.51431488149408455</v>
      </c>
      <c r="U295" s="36">
        <f t="shared" si="71"/>
        <v>8.4172139089244702E-3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902577</v>
      </c>
      <c r="E296" s="31">
        <v>902577</v>
      </c>
      <c r="F296" s="31">
        <v>15047</v>
      </c>
      <c r="G296" s="36">
        <f t="shared" si="64"/>
        <v>1.6671153818455377E-2</v>
      </c>
      <c r="H296" s="31">
        <v>21145</v>
      </c>
      <c r="I296" s="36">
        <f t="shared" si="65"/>
        <v>2.3427364091927892E-2</v>
      </c>
      <c r="J296" s="31">
        <v>16449</v>
      </c>
      <c r="K296" s="36">
        <f t="shared" si="66"/>
        <v>1.8224483894448893E-2</v>
      </c>
      <c r="L296" s="31">
        <v>0</v>
      </c>
      <c r="M296" s="36">
        <f t="shared" si="67"/>
        <v>0</v>
      </c>
      <c r="N296" s="31">
        <f t="shared" si="68"/>
        <v>52641</v>
      </c>
      <c r="O296" s="36">
        <f t="shared" si="69"/>
        <v>5.8323001804832166E-2</v>
      </c>
      <c r="P296" s="31">
        <v>6391</v>
      </c>
      <c r="Q296" s="31">
        <v>860417</v>
      </c>
      <c r="R296" s="31">
        <v>860417</v>
      </c>
      <c r="S296" s="31">
        <v>12947</v>
      </c>
      <c r="T296" s="36">
        <f t="shared" si="70"/>
        <v>1.5047354945334646E-2</v>
      </c>
      <c r="U296" s="36">
        <f t="shared" si="71"/>
        <v>1.5737756219683932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14443721</v>
      </c>
      <c r="E298" s="32">
        <f>SUM(E293:E297)</f>
        <v>14421355</v>
      </c>
      <c r="F298" s="32">
        <f>SUM(F293:F297)</f>
        <v>1439306</v>
      </c>
      <c r="G298" s="37">
        <f t="shared" si="64"/>
        <v>9.9649252432943008E-2</v>
      </c>
      <c r="H298" s="32">
        <f>SUM(H293:H297)</f>
        <v>1396730</v>
      </c>
      <c r="I298" s="37">
        <f t="shared" si="65"/>
        <v>9.6701535566908275E-2</v>
      </c>
      <c r="J298" s="32">
        <f>SUM(J293:J297)</f>
        <v>1704637</v>
      </c>
      <c r="K298" s="37">
        <f t="shared" si="66"/>
        <v>0.1182022771091898</v>
      </c>
      <c r="L298" s="32">
        <f>SUM(L293:L297)</f>
        <v>0</v>
      </c>
      <c r="M298" s="37">
        <f t="shared" si="67"/>
        <v>0</v>
      </c>
      <c r="N298" s="32">
        <f t="shared" si="68"/>
        <v>4540673</v>
      </c>
      <c r="O298" s="37">
        <f t="shared" si="69"/>
        <v>0.31485758446415057</v>
      </c>
      <c r="P298" s="32">
        <f>SUM(P293:P297)</f>
        <v>5910305</v>
      </c>
      <c r="Q298" s="32">
        <f>SUM(Q293:Q297)</f>
        <v>15235950</v>
      </c>
      <c r="R298" s="32">
        <f>SUM(R293:R297)</f>
        <v>15791634</v>
      </c>
      <c r="S298" s="32">
        <f>SUM(S293:S297)</f>
        <v>8146169</v>
      </c>
      <c r="T298" s="37">
        <f t="shared" si="70"/>
        <v>0.51585345759659829</v>
      </c>
      <c r="U298" s="37">
        <f t="shared" si="71"/>
        <v>-0.7115822279899261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60475157</v>
      </c>
      <c r="E299" s="32">
        <f>SUM(E263:E266,E268:E274,E276:E284,E286:E291,E293:E297)</f>
        <v>62121514</v>
      </c>
      <c r="F299" s="32">
        <f>SUM(F263:F266,F268:F274,F276:F284,F286:F291,F293:F297)</f>
        <v>7502764</v>
      </c>
      <c r="G299" s="37">
        <f t="shared" si="64"/>
        <v>0.12406357208795671</v>
      </c>
      <c r="H299" s="32">
        <f>SUM(H263:H266,H268:H274,H276:H284,H286:H291,H293:H297)</f>
        <v>9350063</v>
      </c>
      <c r="I299" s="37">
        <f t="shared" si="65"/>
        <v>0.15460998307123039</v>
      </c>
      <c r="J299" s="32">
        <f>SUM(J263:J266,J268:J274,J276:J284,J286:J291,J293:J297)</f>
        <v>9177019</v>
      </c>
      <c r="K299" s="37">
        <f t="shared" si="66"/>
        <v>0.14772690504613264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26029846</v>
      </c>
      <c r="O299" s="37">
        <f t="shared" si="69"/>
        <v>0.41901499696224404</v>
      </c>
      <c r="P299" s="32">
        <f>SUM(P263:P266,P268:P274,P276:P284,P286:P291,P293:P297)</f>
        <v>16390966</v>
      </c>
      <c r="Q299" s="32">
        <f>SUM(Q263:Q266,Q268:Q274,Q276:Q284,Q286:Q291,Q293:Q297)</f>
        <v>62148778</v>
      </c>
      <c r="R299" s="32">
        <f>SUM(R263:R266,R268:R274,R276:R284,R286:R291,R293:R297)</f>
        <v>62113956</v>
      </c>
      <c r="S299" s="32">
        <f>SUM(S263:S266,S268:S274,S276:S284,S286:S291,S293:S297)</f>
        <v>33655560</v>
      </c>
      <c r="T299" s="37">
        <f t="shared" si="70"/>
        <v>0.5418357188519759</v>
      </c>
      <c r="U299" s="37">
        <f t="shared" si="71"/>
        <v>-0.44011725727452544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102447183</v>
      </c>
      <c r="E302" s="31">
        <v>103833297</v>
      </c>
      <c r="F302" s="31">
        <v>38466440</v>
      </c>
      <c r="G302" s="36">
        <f t="shared" ref="G302:G339" si="72">IF(($D302     =0),0,($F302     /$D302     ))</f>
        <v>0.37547581957426784</v>
      </c>
      <c r="H302" s="31">
        <v>27272070</v>
      </c>
      <c r="I302" s="36">
        <f t="shared" ref="I302:I339" si="73">IF(($D302     =0),0,($H302     /$D302     ))</f>
        <v>0.26620614839160583</v>
      </c>
      <c r="J302" s="31">
        <v>16935236</v>
      </c>
      <c r="K302" s="36">
        <f t="shared" ref="K302:K339" si="74">IF(($E302     =0),0,($J302     /$E302     ))</f>
        <v>0.16310024326782188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82673746</v>
      </c>
      <c r="O302" s="36">
        <f t="shared" ref="O302:O339" si="77">IF(($E302     =0),0,($N302     /$E302     ))</f>
        <v>0.79621613093919186</v>
      </c>
      <c r="P302" s="31">
        <v>19408410</v>
      </c>
      <c r="Q302" s="31">
        <v>99986652</v>
      </c>
      <c r="R302" s="31">
        <v>103502454</v>
      </c>
      <c r="S302" s="31">
        <v>76649164</v>
      </c>
      <c r="T302" s="36">
        <f t="shared" ref="T302:T339" si="78">IF(($R302     =0),0,($S302     /$R302     ))</f>
        <v>0.74055407420581543</v>
      </c>
      <c r="U302" s="36">
        <f t="shared" ref="U302:U339" si="79">IF(($P302     =0),0,(($J302     /$P302     )-1))</f>
        <v>-0.12742795520086392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102447183</v>
      </c>
      <c r="E303" s="32">
        <f>E302</f>
        <v>103833297</v>
      </c>
      <c r="F303" s="32">
        <f>F302</f>
        <v>38466440</v>
      </c>
      <c r="G303" s="37">
        <f t="shared" si="72"/>
        <v>0.37547581957426784</v>
      </c>
      <c r="H303" s="32">
        <f>H302</f>
        <v>27272070</v>
      </c>
      <c r="I303" s="37">
        <f t="shared" si="73"/>
        <v>0.26620614839160583</v>
      </c>
      <c r="J303" s="32">
        <f>J302</f>
        <v>16935236</v>
      </c>
      <c r="K303" s="37">
        <f t="shared" si="74"/>
        <v>0.16310024326782188</v>
      </c>
      <c r="L303" s="32">
        <f>L302</f>
        <v>0</v>
      </c>
      <c r="M303" s="37">
        <f t="shared" si="75"/>
        <v>0</v>
      </c>
      <c r="N303" s="32">
        <f t="shared" si="76"/>
        <v>82673746</v>
      </c>
      <c r="O303" s="37">
        <f t="shared" si="77"/>
        <v>0.79621613093919186</v>
      </c>
      <c r="P303" s="32">
        <f>P302</f>
        <v>19408410</v>
      </c>
      <c r="Q303" s="32">
        <f>Q302</f>
        <v>99986652</v>
      </c>
      <c r="R303" s="32">
        <f>R302</f>
        <v>103502454</v>
      </c>
      <c r="S303" s="32">
        <f>S302</f>
        <v>76649164</v>
      </c>
      <c r="T303" s="37">
        <f t="shared" si="78"/>
        <v>0.74055407420581543</v>
      </c>
      <c r="U303" s="37">
        <f t="shared" si="79"/>
        <v>-0.12742795520086392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10142916</v>
      </c>
      <c r="E304" s="31">
        <v>10451359</v>
      </c>
      <c r="F304" s="31">
        <v>2212609</v>
      </c>
      <c r="G304" s="36">
        <f t="shared" si="72"/>
        <v>0.2181432834502425</v>
      </c>
      <c r="H304" s="31">
        <v>2731892</v>
      </c>
      <c r="I304" s="36">
        <f t="shared" si="73"/>
        <v>0.26933990185859769</v>
      </c>
      <c r="J304" s="31">
        <v>2312471</v>
      </c>
      <c r="K304" s="36">
        <f t="shared" si="74"/>
        <v>0.22126031648133032</v>
      </c>
      <c r="L304" s="31">
        <v>0</v>
      </c>
      <c r="M304" s="36">
        <f t="shared" si="75"/>
        <v>0</v>
      </c>
      <c r="N304" s="31">
        <f t="shared" si="76"/>
        <v>7256972</v>
      </c>
      <c r="O304" s="36">
        <f t="shared" si="77"/>
        <v>0.69435678173527482</v>
      </c>
      <c r="P304" s="31">
        <v>2240320</v>
      </c>
      <c r="Q304" s="31">
        <v>9649501</v>
      </c>
      <c r="R304" s="31">
        <v>10636093</v>
      </c>
      <c r="S304" s="31">
        <v>7229282</v>
      </c>
      <c r="T304" s="36">
        <f t="shared" si="78"/>
        <v>0.67969337989052936</v>
      </c>
      <c r="U304" s="36">
        <f t="shared" si="79"/>
        <v>3.2205667047564557E-2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7598167</v>
      </c>
      <c r="E305" s="31">
        <v>7108029</v>
      </c>
      <c r="F305" s="31">
        <v>1387793</v>
      </c>
      <c r="G305" s="36">
        <f t="shared" si="72"/>
        <v>0.18264839401397731</v>
      </c>
      <c r="H305" s="31">
        <v>1764328</v>
      </c>
      <c r="I305" s="36">
        <f t="shared" si="73"/>
        <v>0.2322044250935785</v>
      </c>
      <c r="J305" s="31">
        <v>1580234</v>
      </c>
      <c r="K305" s="36">
        <f t="shared" si="74"/>
        <v>0.22231676319834937</v>
      </c>
      <c r="L305" s="31">
        <v>0</v>
      </c>
      <c r="M305" s="36">
        <f t="shared" si="75"/>
        <v>0</v>
      </c>
      <c r="N305" s="31">
        <f t="shared" si="76"/>
        <v>4732355</v>
      </c>
      <c r="O305" s="36">
        <f t="shared" si="77"/>
        <v>0.66577598375020697</v>
      </c>
      <c r="P305" s="31">
        <v>1278383</v>
      </c>
      <c r="Q305" s="31">
        <v>6960375</v>
      </c>
      <c r="R305" s="31">
        <v>6754049</v>
      </c>
      <c r="S305" s="31">
        <v>6868186</v>
      </c>
      <c r="T305" s="36">
        <f t="shared" si="78"/>
        <v>1.0168990482597919</v>
      </c>
      <c r="U305" s="36">
        <f t="shared" si="79"/>
        <v>0.23611937893416912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9385000</v>
      </c>
      <c r="E306" s="31">
        <v>9458507</v>
      </c>
      <c r="F306" s="31">
        <v>2304234</v>
      </c>
      <c r="G306" s="36">
        <f t="shared" si="72"/>
        <v>0.24552306872669152</v>
      </c>
      <c r="H306" s="31">
        <v>2855351</v>
      </c>
      <c r="I306" s="36">
        <f t="shared" si="73"/>
        <v>0.30424624400639316</v>
      </c>
      <c r="J306" s="31">
        <v>2304116</v>
      </c>
      <c r="K306" s="36">
        <f t="shared" si="74"/>
        <v>0.24360250513109521</v>
      </c>
      <c r="L306" s="31">
        <v>0</v>
      </c>
      <c r="M306" s="36">
        <f t="shared" si="75"/>
        <v>0</v>
      </c>
      <c r="N306" s="31">
        <f t="shared" si="76"/>
        <v>7463701</v>
      </c>
      <c r="O306" s="36">
        <f t="shared" si="77"/>
        <v>0.78909927327854179</v>
      </c>
      <c r="P306" s="31">
        <v>2083387</v>
      </c>
      <c r="Q306" s="31">
        <v>9093000</v>
      </c>
      <c r="R306" s="31">
        <v>9241000</v>
      </c>
      <c r="S306" s="31">
        <v>6761686</v>
      </c>
      <c r="T306" s="36">
        <f t="shared" si="78"/>
        <v>0.73170501028027268</v>
      </c>
      <c r="U306" s="36">
        <f t="shared" si="79"/>
        <v>0.10594719080036508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10296426</v>
      </c>
      <c r="E307" s="31">
        <v>10546426</v>
      </c>
      <c r="F307" s="31">
        <v>2607381</v>
      </c>
      <c r="G307" s="36">
        <f t="shared" si="72"/>
        <v>0.25323165533360797</v>
      </c>
      <c r="H307" s="31">
        <v>2807251</v>
      </c>
      <c r="I307" s="36">
        <f t="shared" si="73"/>
        <v>0.27264324533580875</v>
      </c>
      <c r="J307" s="31">
        <v>2863152</v>
      </c>
      <c r="K307" s="36">
        <f t="shared" si="74"/>
        <v>0.27148078410638826</v>
      </c>
      <c r="L307" s="31">
        <v>0</v>
      </c>
      <c r="M307" s="36">
        <f t="shared" si="75"/>
        <v>0</v>
      </c>
      <c r="N307" s="31">
        <f t="shared" si="76"/>
        <v>8277784</v>
      </c>
      <c r="O307" s="36">
        <f t="shared" si="77"/>
        <v>0.78488997125661342</v>
      </c>
      <c r="P307" s="31">
        <v>2505335</v>
      </c>
      <c r="Q307" s="31">
        <v>10315056</v>
      </c>
      <c r="R307" s="31">
        <v>10109344</v>
      </c>
      <c r="S307" s="31">
        <v>7797277</v>
      </c>
      <c r="T307" s="36">
        <f t="shared" si="78"/>
        <v>0.77129406220621244</v>
      </c>
      <c r="U307" s="36">
        <f t="shared" si="79"/>
        <v>0.14282201781398496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14047759</v>
      </c>
      <c r="E308" s="31">
        <v>12482281</v>
      </c>
      <c r="F308" s="31">
        <v>3148011</v>
      </c>
      <c r="G308" s="36">
        <f t="shared" si="72"/>
        <v>0.22409346572645503</v>
      </c>
      <c r="H308" s="31">
        <v>3733421</v>
      </c>
      <c r="I308" s="36">
        <f t="shared" si="73"/>
        <v>0.265766304789255</v>
      </c>
      <c r="J308" s="31">
        <v>3343776</v>
      </c>
      <c r="K308" s="36">
        <f t="shared" si="74"/>
        <v>0.26788180782022131</v>
      </c>
      <c r="L308" s="31">
        <v>0</v>
      </c>
      <c r="M308" s="36">
        <f t="shared" si="75"/>
        <v>0</v>
      </c>
      <c r="N308" s="31">
        <f t="shared" si="76"/>
        <v>10225208</v>
      </c>
      <c r="O308" s="36">
        <f t="shared" si="77"/>
        <v>0.81917784097313628</v>
      </c>
      <c r="P308" s="31">
        <v>2993737</v>
      </c>
      <c r="Q308" s="31">
        <v>13342875</v>
      </c>
      <c r="R308" s="31">
        <v>14130975</v>
      </c>
      <c r="S308" s="31">
        <v>9395053</v>
      </c>
      <c r="T308" s="36">
        <f t="shared" si="78"/>
        <v>0.66485525591829298</v>
      </c>
      <c r="U308" s="36">
        <f t="shared" si="79"/>
        <v>0.1169237645123804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400000</v>
      </c>
      <c r="F309" s="31">
        <v>0</v>
      </c>
      <c r="G309" s="36">
        <f t="shared" si="72"/>
        <v>0</v>
      </c>
      <c r="H309" s="31">
        <v>2327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2327</v>
      </c>
      <c r="O309" s="36">
        <f t="shared" si="77"/>
        <v>5.8174999999999998E-3</v>
      </c>
      <c r="P309" s="31">
        <v>57677</v>
      </c>
      <c r="Q309" s="31">
        <v>0</v>
      </c>
      <c r="R309" s="31">
        <v>100000</v>
      </c>
      <c r="S309" s="31">
        <v>57677</v>
      </c>
      <c r="T309" s="36">
        <f t="shared" si="78"/>
        <v>0.57677</v>
      </c>
      <c r="U309" s="36">
        <f t="shared" si="79"/>
        <v>-1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51470268</v>
      </c>
      <c r="E310" s="32">
        <f>SUM(E304:E309)</f>
        <v>50446602</v>
      </c>
      <c r="F310" s="32">
        <f>SUM(F304:F309)</f>
        <v>11660028</v>
      </c>
      <c r="G310" s="37">
        <f t="shared" si="72"/>
        <v>0.22653909631867469</v>
      </c>
      <c r="H310" s="32">
        <f>SUM(H304:H309)</f>
        <v>13894570</v>
      </c>
      <c r="I310" s="37">
        <f t="shared" si="73"/>
        <v>0.26995332528674615</v>
      </c>
      <c r="J310" s="32">
        <f>SUM(J304:J309)</f>
        <v>12403749</v>
      </c>
      <c r="K310" s="37">
        <f t="shared" si="74"/>
        <v>0.24587878089390441</v>
      </c>
      <c r="L310" s="32">
        <f>SUM(L304:L309)</f>
        <v>0</v>
      </c>
      <c r="M310" s="37">
        <f t="shared" si="75"/>
        <v>0</v>
      </c>
      <c r="N310" s="32">
        <f t="shared" si="76"/>
        <v>37958347</v>
      </c>
      <c r="O310" s="37">
        <f t="shared" si="77"/>
        <v>0.75244606167923855</v>
      </c>
      <c r="P310" s="32">
        <f>SUM(P304:P309)</f>
        <v>11158839</v>
      </c>
      <c r="Q310" s="32">
        <f>SUM(Q304:Q309)</f>
        <v>49360807</v>
      </c>
      <c r="R310" s="32">
        <f>SUM(R304:R309)</f>
        <v>50971461</v>
      </c>
      <c r="S310" s="32">
        <f>SUM(S304:S309)</f>
        <v>38109161</v>
      </c>
      <c r="T310" s="37">
        <f t="shared" si="78"/>
        <v>0.7476568309470274</v>
      </c>
      <c r="U310" s="37">
        <f t="shared" si="79"/>
        <v>0.11156268138647762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158916698</v>
      </c>
      <c r="E311" s="31">
        <v>158916698</v>
      </c>
      <c r="F311" s="31">
        <v>64133394</v>
      </c>
      <c r="G311" s="36">
        <f t="shared" si="72"/>
        <v>0.40356611235403345</v>
      </c>
      <c r="H311" s="31">
        <v>51860840</v>
      </c>
      <c r="I311" s="36">
        <f t="shared" si="73"/>
        <v>0.3263397783409771</v>
      </c>
      <c r="J311" s="31">
        <v>39602207</v>
      </c>
      <c r="K311" s="36">
        <f t="shared" si="74"/>
        <v>0.24920104368138835</v>
      </c>
      <c r="L311" s="31">
        <v>0</v>
      </c>
      <c r="M311" s="36">
        <f t="shared" si="75"/>
        <v>0</v>
      </c>
      <c r="N311" s="31">
        <f t="shared" si="76"/>
        <v>155596441</v>
      </c>
      <c r="O311" s="36">
        <f t="shared" si="77"/>
        <v>0.97910693437639884</v>
      </c>
      <c r="P311" s="31">
        <v>37600005</v>
      </c>
      <c r="Q311" s="31">
        <v>149752775</v>
      </c>
      <c r="R311" s="31">
        <v>150529776</v>
      </c>
      <c r="S311" s="31">
        <v>146182529</v>
      </c>
      <c r="T311" s="36">
        <f t="shared" si="78"/>
        <v>0.97112035163063026</v>
      </c>
      <c r="U311" s="36">
        <f t="shared" si="79"/>
        <v>5.3250046110366211E-2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24754876</v>
      </c>
      <c r="E312" s="31">
        <v>24949246</v>
      </c>
      <c r="F312" s="31">
        <v>7131115</v>
      </c>
      <c r="G312" s="36">
        <f t="shared" si="72"/>
        <v>0.2880691060621754</v>
      </c>
      <c r="H312" s="31">
        <v>7861565</v>
      </c>
      <c r="I312" s="36">
        <f t="shared" si="73"/>
        <v>0.31757642413559251</v>
      </c>
      <c r="J312" s="31">
        <v>6149968</v>
      </c>
      <c r="K312" s="36">
        <f t="shared" si="74"/>
        <v>0.24649915271988582</v>
      </c>
      <c r="L312" s="31">
        <v>0</v>
      </c>
      <c r="M312" s="36">
        <f t="shared" si="75"/>
        <v>0</v>
      </c>
      <c r="N312" s="31">
        <f t="shared" si="76"/>
        <v>21142648</v>
      </c>
      <c r="O312" s="36">
        <f t="shared" si="77"/>
        <v>0.84742633104022458</v>
      </c>
      <c r="P312" s="31">
        <v>7194606</v>
      </c>
      <c r="Q312" s="31">
        <v>5065368</v>
      </c>
      <c r="R312" s="31">
        <v>25275072</v>
      </c>
      <c r="S312" s="31">
        <v>21420186</v>
      </c>
      <c r="T312" s="36">
        <f t="shared" si="78"/>
        <v>0.84748268966355467</v>
      </c>
      <c r="U312" s="36">
        <f t="shared" si="79"/>
        <v>-0.14519738815440342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17871999</v>
      </c>
      <c r="E313" s="31">
        <v>17871999</v>
      </c>
      <c r="F313" s="31">
        <v>2220506</v>
      </c>
      <c r="G313" s="36">
        <f t="shared" si="72"/>
        <v>0.12424497114172847</v>
      </c>
      <c r="H313" s="31">
        <v>2162803</v>
      </c>
      <c r="I313" s="36">
        <f t="shared" si="73"/>
        <v>0.1210162892242776</v>
      </c>
      <c r="J313" s="31">
        <v>13694585</v>
      </c>
      <c r="K313" s="36">
        <f t="shared" si="74"/>
        <v>0.76625927519355841</v>
      </c>
      <c r="L313" s="31">
        <v>0</v>
      </c>
      <c r="M313" s="36">
        <f t="shared" si="75"/>
        <v>0</v>
      </c>
      <c r="N313" s="31">
        <f t="shared" si="76"/>
        <v>18077894</v>
      </c>
      <c r="O313" s="36">
        <f t="shared" si="77"/>
        <v>1.0115205355595644</v>
      </c>
      <c r="P313" s="31">
        <v>6471828</v>
      </c>
      <c r="Q313" s="31">
        <v>14918092</v>
      </c>
      <c r="R313" s="31">
        <v>18195438</v>
      </c>
      <c r="S313" s="31">
        <v>11182824</v>
      </c>
      <c r="T313" s="36">
        <f t="shared" si="78"/>
        <v>0.61459493308157787</v>
      </c>
      <c r="U313" s="36">
        <f t="shared" si="79"/>
        <v>1.116030432205553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13803600</v>
      </c>
      <c r="E314" s="31">
        <v>13868863</v>
      </c>
      <c r="F314" s="31">
        <v>4348456</v>
      </c>
      <c r="G314" s="36">
        <f t="shared" si="72"/>
        <v>0.31502332724796428</v>
      </c>
      <c r="H314" s="31">
        <v>4337943</v>
      </c>
      <c r="I314" s="36">
        <f t="shared" si="73"/>
        <v>0.31426171433539074</v>
      </c>
      <c r="J314" s="31">
        <v>4350758</v>
      </c>
      <c r="K314" s="36">
        <f t="shared" si="74"/>
        <v>0.31370689868376378</v>
      </c>
      <c r="L314" s="31">
        <v>0</v>
      </c>
      <c r="M314" s="36">
        <f t="shared" si="75"/>
        <v>0</v>
      </c>
      <c r="N314" s="31">
        <f t="shared" si="76"/>
        <v>13037157</v>
      </c>
      <c r="O314" s="36">
        <f t="shared" si="77"/>
        <v>0.94003070042583881</v>
      </c>
      <c r="P314" s="31">
        <v>3717240</v>
      </c>
      <c r="Q314" s="31">
        <v>13250550</v>
      </c>
      <c r="R314" s="31">
        <v>13951854</v>
      </c>
      <c r="S314" s="31">
        <v>12739735</v>
      </c>
      <c r="T314" s="36">
        <f t="shared" si="78"/>
        <v>0.91312129556401611</v>
      </c>
      <c r="U314" s="36">
        <f t="shared" si="79"/>
        <v>0.17042698346084739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11756394</v>
      </c>
      <c r="E315" s="31">
        <v>11903998</v>
      </c>
      <c r="F315" s="31">
        <v>2788668</v>
      </c>
      <c r="G315" s="36">
        <f t="shared" si="72"/>
        <v>0.2372043672575111</v>
      </c>
      <c r="H315" s="31">
        <v>3457475</v>
      </c>
      <c r="I315" s="36">
        <f t="shared" si="73"/>
        <v>0.29409315475476577</v>
      </c>
      <c r="J315" s="31">
        <v>2837369</v>
      </c>
      <c r="K315" s="36">
        <f t="shared" si="74"/>
        <v>0.2383542907181268</v>
      </c>
      <c r="L315" s="31">
        <v>0</v>
      </c>
      <c r="M315" s="36">
        <f t="shared" si="75"/>
        <v>0</v>
      </c>
      <c r="N315" s="31">
        <f t="shared" si="76"/>
        <v>9083512</v>
      </c>
      <c r="O315" s="36">
        <f t="shared" si="77"/>
        <v>0.76306397228897382</v>
      </c>
      <c r="P315" s="31">
        <v>2646824</v>
      </c>
      <c r="Q315" s="31">
        <v>11375847</v>
      </c>
      <c r="R315" s="31">
        <v>11989701</v>
      </c>
      <c r="S315" s="31">
        <v>8816156</v>
      </c>
      <c r="T315" s="36">
        <f t="shared" si="78"/>
        <v>0.73531074711537847</v>
      </c>
      <c r="U315" s="36">
        <f t="shared" si="79"/>
        <v>7.199005298425587E-2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1076000</v>
      </c>
      <c r="E316" s="31">
        <v>1377598</v>
      </c>
      <c r="F316" s="31">
        <v>0</v>
      </c>
      <c r="G316" s="36">
        <f t="shared" si="72"/>
        <v>0</v>
      </c>
      <c r="H316" s="31">
        <v>424208</v>
      </c>
      <c r="I316" s="36">
        <f t="shared" si="73"/>
        <v>0.39424535315985132</v>
      </c>
      <c r="J316" s="31">
        <v>331217</v>
      </c>
      <c r="K316" s="36">
        <f t="shared" si="74"/>
        <v>0.24043080782637605</v>
      </c>
      <c r="L316" s="31">
        <v>0</v>
      </c>
      <c r="M316" s="36">
        <f t="shared" si="75"/>
        <v>0</v>
      </c>
      <c r="N316" s="31">
        <f t="shared" si="76"/>
        <v>755425</v>
      </c>
      <c r="O316" s="36">
        <f t="shared" si="77"/>
        <v>0.54836389135292007</v>
      </c>
      <c r="P316" s="31">
        <v>948510</v>
      </c>
      <c r="Q316" s="31">
        <v>1636000</v>
      </c>
      <c r="R316" s="31">
        <v>2504422</v>
      </c>
      <c r="S316" s="31">
        <v>958200</v>
      </c>
      <c r="T316" s="36">
        <f t="shared" si="78"/>
        <v>0.38260325136897855</v>
      </c>
      <c r="U316" s="36">
        <f t="shared" si="79"/>
        <v>-0.65080283813560214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228179567</v>
      </c>
      <c r="E317" s="32">
        <f>SUM(E311:E316)</f>
        <v>228888402</v>
      </c>
      <c r="F317" s="32">
        <f>SUM(F311:F316)</f>
        <v>80622139</v>
      </c>
      <c r="G317" s="37">
        <f t="shared" si="72"/>
        <v>0.35332760097664662</v>
      </c>
      <c r="H317" s="32">
        <f>SUM(H311:H316)</f>
        <v>70104834</v>
      </c>
      <c r="I317" s="37">
        <f t="shared" si="73"/>
        <v>0.30723537134243051</v>
      </c>
      <c r="J317" s="32">
        <f>SUM(J311:J316)</f>
        <v>66966104</v>
      </c>
      <c r="K317" s="37">
        <f t="shared" si="74"/>
        <v>0.29257097963399648</v>
      </c>
      <c r="L317" s="32">
        <f>SUM(L311:L316)</f>
        <v>0</v>
      </c>
      <c r="M317" s="37">
        <f t="shared" si="75"/>
        <v>0</v>
      </c>
      <c r="N317" s="32">
        <f t="shared" si="76"/>
        <v>217693077</v>
      </c>
      <c r="O317" s="37">
        <f t="shared" si="77"/>
        <v>0.95108828187808314</v>
      </c>
      <c r="P317" s="32">
        <f>SUM(P311:P316)</f>
        <v>58579013</v>
      </c>
      <c r="Q317" s="32">
        <f>SUM(Q311:Q316)</f>
        <v>195998632</v>
      </c>
      <c r="R317" s="32">
        <f>SUM(R311:R316)</f>
        <v>222446263</v>
      </c>
      <c r="S317" s="32">
        <f>SUM(S311:S316)</f>
        <v>201299630</v>
      </c>
      <c r="T317" s="37">
        <f t="shared" si="78"/>
        <v>0.90493599346283471</v>
      </c>
      <c r="U317" s="37">
        <f t="shared" si="79"/>
        <v>0.1431756967294755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11217904</v>
      </c>
      <c r="E318" s="31">
        <v>11217904</v>
      </c>
      <c r="F318" s="31">
        <v>1674506</v>
      </c>
      <c r="G318" s="36">
        <f t="shared" si="72"/>
        <v>0.14927084417909087</v>
      </c>
      <c r="H318" s="31">
        <v>3532887</v>
      </c>
      <c r="I318" s="36">
        <f t="shared" si="73"/>
        <v>0.31493289655536366</v>
      </c>
      <c r="J318" s="31">
        <v>1780297</v>
      </c>
      <c r="K318" s="36">
        <f t="shared" si="74"/>
        <v>0.15870139377195597</v>
      </c>
      <c r="L318" s="31">
        <v>0</v>
      </c>
      <c r="M318" s="36">
        <f t="shared" si="75"/>
        <v>0</v>
      </c>
      <c r="N318" s="31">
        <f t="shared" si="76"/>
        <v>6987690</v>
      </c>
      <c r="O318" s="36">
        <f t="shared" si="77"/>
        <v>0.6229051345064105</v>
      </c>
      <c r="P318" s="31">
        <v>1746346</v>
      </c>
      <c r="Q318" s="31">
        <v>10876518</v>
      </c>
      <c r="R318" s="31">
        <v>12550518</v>
      </c>
      <c r="S318" s="31">
        <v>6835221</v>
      </c>
      <c r="T318" s="36">
        <f t="shared" si="78"/>
        <v>0.54461664450821867</v>
      </c>
      <c r="U318" s="36">
        <f t="shared" si="79"/>
        <v>1.9441164580214831E-2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9154300</v>
      </c>
      <c r="E319" s="31">
        <v>9277007</v>
      </c>
      <c r="F319" s="31">
        <v>2584616</v>
      </c>
      <c r="G319" s="36">
        <f t="shared" si="72"/>
        <v>0.28233901008269335</v>
      </c>
      <c r="H319" s="31">
        <v>3155278</v>
      </c>
      <c r="I319" s="36">
        <f t="shared" si="73"/>
        <v>0.34467714625913504</v>
      </c>
      <c r="J319" s="31">
        <v>2563112</v>
      </c>
      <c r="K319" s="36">
        <f t="shared" si="74"/>
        <v>0.27628652215094801</v>
      </c>
      <c r="L319" s="31">
        <v>0</v>
      </c>
      <c r="M319" s="36">
        <f t="shared" si="75"/>
        <v>0</v>
      </c>
      <c r="N319" s="31">
        <f t="shared" si="76"/>
        <v>8303006</v>
      </c>
      <c r="O319" s="36">
        <f t="shared" si="77"/>
        <v>0.89500913387259495</v>
      </c>
      <c r="P319" s="31">
        <v>1988187</v>
      </c>
      <c r="Q319" s="31">
        <v>8785170</v>
      </c>
      <c r="R319" s="31">
        <v>9216418</v>
      </c>
      <c r="S319" s="31">
        <v>6611394</v>
      </c>
      <c r="T319" s="36">
        <f t="shared" si="78"/>
        <v>0.71734962541846514</v>
      </c>
      <c r="U319" s="36">
        <f t="shared" si="79"/>
        <v>0.28917048547244306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8673063</v>
      </c>
      <c r="E320" s="31">
        <v>8673063</v>
      </c>
      <c r="F320" s="31">
        <v>1226589</v>
      </c>
      <c r="G320" s="36">
        <f t="shared" si="72"/>
        <v>0.14142512281993108</v>
      </c>
      <c r="H320" s="31">
        <v>3453806</v>
      </c>
      <c r="I320" s="36">
        <f t="shared" si="73"/>
        <v>0.39822217364269119</v>
      </c>
      <c r="J320" s="31">
        <v>109291</v>
      </c>
      <c r="K320" s="36">
        <f t="shared" si="74"/>
        <v>1.2601199829864029E-2</v>
      </c>
      <c r="L320" s="31">
        <v>0</v>
      </c>
      <c r="M320" s="36">
        <f t="shared" si="75"/>
        <v>0</v>
      </c>
      <c r="N320" s="31">
        <f t="shared" si="76"/>
        <v>4789686</v>
      </c>
      <c r="O320" s="36">
        <f t="shared" si="77"/>
        <v>0.55224849629248629</v>
      </c>
      <c r="P320" s="31">
        <v>1832409</v>
      </c>
      <c r="Q320" s="31">
        <v>8978750</v>
      </c>
      <c r="R320" s="31">
        <v>8896750</v>
      </c>
      <c r="S320" s="31">
        <v>4474984</v>
      </c>
      <c r="T320" s="36">
        <f t="shared" si="78"/>
        <v>0.50299086745159749</v>
      </c>
      <c r="U320" s="36">
        <f t="shared" si="79"/>
        <v>-0.9403566561831993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6214180</v>
      </c>
      <c r="E321" s="31">
        <v>6110576</v>
      </c>
      <c r="F321" s="31">
        <v>1473139</v>
      </c>
      <c r="G321" s="36">
        <f t="shared" si="72"/>
        <v>0.23706088333456707</v>
      </c>
      <c r="H321" s="31">
        <v>1868578</v>
      </c>
      <c r="I321" s="36">
        <f t="shared" si="73"/>
        <v>0.30069582792902683</v>
      </c>
      <c r="J321" s="31">
        <v>1384047</v>
      </c>
      <c r="K321" s="36">
        <f t="shared" si="74"/>
        <v>0.22650025136746518</v>
      </c>
      <c r="L321" s="31">
        <v>0</v>
      </c>
      <c r="M321" s="36">
        <f t="shared" si="75"/>
        <v>0</v>
      </c>
      <c r="N321" s="31">
        <f t="shared" si="76"/>
        <v>4725764</v>
      </c>
      <c r="O321" s="36">
        <f t="shared" si="77"/>
        <v>0.77337455585201786</v>
      </c>
      <c r="P321" s="31">
        <v>1414287</v>
      </c>
      <c r="Q321" s="31">
        <v>7289534</v>
      </c>
      <c r="R321" s="31">
        <v>7187843</v>
      </c>
      <c r="S321" s="31">
        <v>4591446</v>
      </c>
      <c r="T321" s="36">
        <f t="shared" si="78"/>
        <v>0.63877939459723865</v>
      </c>
      <c r="U321" s="36">
        <f t="shared" si="79"/>
        <v>-2.1381798743819291E-2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35259447</v>
      </c>
      <c r="E323" s="32">
        <f>SUM(E318:E322)</f>
        <v>35278550</v>
      </c>
      <c r="F323" s="32">
        <f>SUM(F318:F322)</f>
        <v>6958850</v>
      </c>
      <c r="G323" s="37">
        <f t="shared" si="72"/>
        <v>0.19736129157102208</v>
      </c>
      <c r="H323" s="32">
        <f>SUM(H318:H322)</f>
        <v>12010549</v>
      </c>
      <c r="I323" s="37">
        <f t="shared" si="73"/>
        <v>0.34063350454702251</v>
      </c>
      <c r="J323" s="32">
        <f>SUM(J318:J322)</f>
        <v>5836747</v>
      </c>
      <c r="K323" s="37">
        <f t="shared" si="74"/>
        <v>0.16544747445685834</v>
      </c>
      <c r="L323" s="32">
        <f>SUM(L318:L322)</f>
        <v>0</v>
      </c>
      <c r="M323" s="37">
        <f t="shared" si="75"/>
        <v>0</v>
      </c>
      <c r="N323" s="32">
        <f t="shared" si="76"/>
        <v>24806146</v>
      </c>
      <c r="O323" s="37">
        <f t="shared" si="77"/>
        <v>0.70315095149885698</v>
      </c>
      <c r="P323" s="32">
        <f>SUM(P318:P322)</f>
        <v>6981229</v>
      </c>
      <c r="Q323" s="32">
        <f>SUM(Q318:Q322)</f>
        <v>35929972</v>
      </c>
      <c r="R323" s="32">
        <f>SUM(R318:R322)</f>
        <v>37851529</v>
      </c>
      <c r="S323" s="32">
        <f>SUM(S318:S322)</f>
        <v>22513045</v>
      </c>
      <c r="T323" s="37">
        <f t="shared" si="78"/>
        <v>0.59477240668402065</v>
      </c>
      <c r="U323" s="37">
        <f t="shared" si="79"/>
        <v>-0.1639370374471314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5035000</v>
      </c>
      <c r="E324" s="31">
        <v>5035000</v>
      </c>
      <c r="F324" s="31">
        <v>1034685</v>
      </c>
      <c r="G324" s="36">
        <f t="shared" si="72"/>
        <v>0.20549851042701092</v>
      </c>
      <c r="H324" s="31">
        <v>1203986</v>
      </c>
      <c r="I324" s="36">
        <f t="shared" si="73"/>
        <v>0.23912333664349553</v>
      </c>
      <c r="J324" s="31">
        <v>997317</v>
      </c>
      <c r="K324" s="36">
        <f t="shared" si="74"/>
        <v>0.19807686196623633</v>
      </c>
      <c r="L324" s="31">
        <v>0</v>
      </c>
      <c r="M324" s="36">
        <f t="shared" si="75"/>
        <v>0</v>
      </c>
      <c r="N324" s="31">
        <f t="shared" si="76"/>
        <v>3235988</v>
      </c>
      <c r="O324" s="36">
        <f t="shared" si="77"/>
        <v>0.64269870903674275</v>
      </c>
      <c r="P324" s="31">
        <v>907645</v>
      </c>
      <c r="Q324" s="31">
        <v>4946000</v>
      </c>
      <c r="R324" s="31">
        <v>4998000</v>
      </c>
      <c r="S324" s="31">
        <v>3296915</v>
      </c>
      <c r="T324" s="36">
        <f t="shared" si="78"/>
        <v>0.65964685874349738</v>
      </c>
      <c r="U324" s="36">
        <f t="shared" si="79"/>
        <v>9.8796335571726734E-2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12562548</v>
      </c>
      <c r="E325" s="31">
        <v>12562548</v>
      </c>
      <c r="F325" s="31">
        <v>1614817</v>
      </c>
      <c r="G325" s="36">
        <f t="shared" si="72"/>
        <v>0.1285421556200223</v>
      </c>
      <c r="H325" s="31">
        <v>2066177</v>
      </c>
      <c r="I325" s="36">
        <f t="shared" si="73"/>
        <v>0.16447117256785804</v>
      </c>
      <c r="J325" s="31">
        <v>2834913</v>
      </c>
      <c r="K325" s="36">
        <f t="shared" si="74"/>
        <v>0.22566385417990045</v>
      </c>
      <c r="L325" s="31">
        <v>0</v>
      </c>
      <c r="M325" s="36">
        <f t="shared" si="75"/>
        <v>0</v>
      </c>
      <c r="N325" s="31">
        <f t="shared" si="76"/>
        <v>6515907</v>
      </c>
      <c r="O325" s="36">
        <f t="shared" si="77"/>
        <v>0.51867718236778082</v>
      </c>
      <c r="P325" s="31">
        <v>2484267</v>
      </c>
      <c r="Q325" s="31">
        <v>12314161</v>
      </c>
      <c r="R325" s="31">
        <v>12603589</v>
      </c>
      <c r="S325" s="31">
        <v>6875876</v>
      </c>
      <c r="T325" s="36">
        <f t="shared" si="78"/>
        <v>0.54554904956040695</v>
      </c>
      <c r="U325" s="36">
        <f t="shared" si="79"/>
        <v>0.14114666418706201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11200946</v>
      </c>
      <c r="E326" s="31">
        <v>9673245</v>
      </c>
      <c r="F326" s="31">
        <v>2061054</v>
      </c>
      <c r="G326" s="36">
        <f t="shared" si="72"/>
        <v>0.18400713654007439</v>
      </c>
      <c r="H326" s="31">
        <v>3803384</v>
      </c>
      <c r="I326" s="36">
        <f t="shared" si="73"/>
        <v>0.3395591765195547</v>
      </c>
      <c r="J326" s="31">
        <v>3615531</v>
      </c>
      <c r="K326" s="36">
        <f t="shared" si="74"/>
        <v>0.37376609400464889</v>
      </c>
      <c r="L326" s="31">
        <v>0</v>
      </c>
      <c r="M326" s="36">
        <f t="shared" si="75"/>
        <v>0</v>
      </c>
      <c r="N326" s="31">
        <f t="shared" si="76"/>
        <v>9479969</v>
      </c>
      <c r="O326" s="36">
        <f t="shared" si="77"/>
        <v>0.98001952809010828</v>
      </c>
      <c r="P326" s="31">
        <v>3494137</v>
      </c>
      <c r="Q326" s="31">
        <v>11169879</v>
      </c>
      <c r="R326" s="31">
        <v>11365081</v>
      </c>
      <c r="S326" s="31">
        <v>10477720</v>
      </c>
      <c r="T326" s="36">
        <f t="shared" si="78"/>
        <v>0.92192215787991305</v>
      </c>
      <c r="U326" s="36">
        <f t="shared" si="79"/>
        <v>3.4742198145064185E-2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22775892</v>
      </c>
      <c r="E327" s="31">
        <v>22775892</v>
      </c>
      <c r="F327" s="31">
        <v>4444390</v>
      </c>
      <c r="G327" s="36">
        <f t="shared" si="72"/>
        <v>0.19513571630915708</v>
      </c>
      <c r="H327" s="31">
        <v>4202345</v>
      </c>
      <c r="I327" s="36">
        <f t="shared" si="73"/>
        <v>0.18450847062323619</v>
      </c>
      <c r="J327" s="31">
        <v>3436569</v>
      </c>
      <c r="K327" s="36">
        <f t="shared" si="74"/>
        <v>0.15088625288528765</v>
      </c>
      <c r="L327" s="31">
        <v>0</v>
      </c>
      <c r="M327" s="36">
        <f t="shared" si="75"/>
        <v>0</v>
      </c>
      <c r="N327" s="31">
        <f t="shared" si="76"/>
        <v>12083304</v>
      </c>
      <c r="O327" s="36">
        <f t="shared" si="77"/>
        <v>0.53053043981768089</v>
      </c>
      <c r="P327" s="31">
        <v>3705002</v>
      </c>
      <c r="Q327" s="31">
        <v>22921580</v>
      </c>
      <c r="R327" s="31">
        <v>22252930</v>
      </c>
      <c r="S327" s="31">
        <v>11915388</v>
      </c>
      <c r="T327" s="36">
        <f t="shared" si="78"/>
        <v>0.53545254490082883</v>
      </c>
      <c r="U327" s="36">
        <f t="shared" si="79"/>
        <v>-7.2451512846686716E-2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8058300</v>
      </c>
      <c r="E328" s="31">
        <v>8058300</v>
      </c>
      <c r="F328" s="31">
        <v>607109</v>
      </c>
      <c r="G328" s="36">
        <f t="shared" si="72"/>
        <v>7.5339587754240975E-2</v>
      </c>
      <c r="H328" s="31">
        <v>2387520</v>
      </c>
      <c r="I328" s="36">
        <f t="shared" si="73"/>
        <v>0.29628085328170956</v>
      </c>
      <c r="J328" s="31">
        <v>1992329</v>
      </c>
      <c r="K328" s="36">
        <f t="shared" si="74"/>
        <v>0.2472393681049353</v>
      </c>
      <c r="L328" s="31">
        <v>0</v>
      </c>
      <c r="M328" s="36">
        <f t="shared" si="75"/>
        <v>0</v>
      </c>
      <c r="N328" s="31">
        <f t="shared" si="76"/>
        <v>4986958</v>
      </c>
      <c r="O328" s="36">
        <f t="shared" si="77"/>
        <v>0.61885980914088579</v>
      </c>
      <c r="P328" s="31">
        <v>1644</v>
      </c>
      <c r="Q328" s="31">
        <v>7861100</v>
      </c>
      <c r="R328" s="31">
        <v>8395100</v>
      </c>
      <c r="S328" s="31">
        <v>8931</v>
      </c>
      <c r="T328" s="36">
        <f t="shared" si="78"/>
        <v>1.0638348560469799E-3</v>
      </c>
      <c r="U328" s="36">
        <f t="shared" si="79"/>
        <v>1210.8789537712896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12503766</v>
      </c>
      <c r="E329" s="31">
        <v>12512004</v>
      </c>
      <c r="F329" s="31">
        <v>1717004</v>
      </c>
      <c r="G329" s="36">
        <f t="shared" si="72"/>
        <v>0.13731894854718171</v>
      </c>
      <c r="H329" s="31">
        <v>969948</v>
      </c>
      <c r="I329" s="36">
        <f t="shared" si="73"/>
        <v>7.7572468966549762E-2</v>
      </c>
      <c r="J329" s="31">
        <v>4487489</v>
      </c>
      <c r="K329" s="36">
        <f t="shared" si="74"/>
        <v>0.35865469672164429</v>
      </c>
      <c r="L329" s="31">
        <v>0</v>
      </c>
      <c r="M329" s="36">
        <f t="shared" si="75"/>
        <v>0</v>
      </c>
      <c r="N329" s="31">
        <f t="shared" si="76"/>
        <v>7174441</v>
      </c>
      <c r="O329" s="36">
        <f t="shared" si="77"/>
        <v>0.5734046280675742</v>
      </c>
      <c r="P329" s="31">
        <v>3316432</v>
      </c>
      <c r="Q329" s="31">
        <v>12472043</v>
      </c>
      <c r="R329" s="31">
        <v>12158646</v>
      </c>
      <c r="S329" s="31">
        <v>3746007</v>
      </c>
      <c r="T329" s="36">
        <f t="shared" si="78"/>
        <v>0.30809409205597399</v>
      </c>
      <c r="U329" s="36">
        <f t="shared" si="79"/>
        <v>0.35310749624898086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12464673</v>
      </c>
      <c r="E330" s="31">
        <v>13691798</v>
      </c>
      <c r="F330" s="31">
        <v>3835209</v>
      </c>
      <c r="G330" s="36">
        <f t="shared" si="72"/>
        <v>0.30768629068728881</v>
      </c>
      <c r="H330" s="31">
        <v>4777397</v>
      </c>
      <c r="I330" s="36">
        <f t="shared" si="73"/>
        <v>0.38327495635063991</v>
      </c>
      <c r="J330" s="31">
        <v>3770669</v>
      </c>
      <c r="K330" s="36">
        <f t="shared" si="74"/>
        <v>0.27539618974805208</v>
      </c>
      <c r="L330" s="31">
        <v>0</v>
      </c>
      <c r="M330" s="36">
        <f t="shared" si="75"/>
        <v>0</v>
      </c>
      <c r="N330" s="31">
        <f t="shared" si="76"/>
        <v>12383275</v>
      </c>
      <c r="O330" s="36">
        <f t="shared" si="77"/>
        <v>0.90443015592254572</v>
      </c>
      <c r="P330" s="31">
        <v>3324940</v>
      </c>
      <c r="Q330" s="31">
        <v>12505858</v>
      </c>
      <c r="R330" s="31">
        <v>12638808</v>
      </c>
      <c r="S330" s="31">
        <v>10902795</v>
      </c>
      <c r="T330" s="36">
        <f t="shared" si="78"/>
        <v>0.86264424619790092</v>
      </c>
      <c r="U330" s="36">
        <f t="shared" si="79"/>
        <v>0.13405625364668228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1300000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60660</v>
      </c>
      <c r="K331" s="36">
        <f t="shared" si="74"/>
        <v>4.6661538461538463E-2</v>
      </c>
      <c r="L331" s="31">
        <v>0</v>
      </c>
      <c r="M331" s="36">
        <f t="shared" si="75"/>
        <v>0</v>
      </c>
      <c r="N331" s="31">
        <f t="shared" si="76"/>
        <v>60660</v>
      </c>
      <c r="O331" s="36">
        <f t="shared" si="77"/>
        <v>4.6661538461538463E-2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84601125</v>
      </c>
      <c r="E332" s="32">
        <f>SUM(E324:E331)</f>
        <v>85608787</v>
      </c>
      <c r="F332" s="32">
        <f>SUM(F324:F331)</f>
        <v>15314268</v>
      </c>
      <c r="G332" s="37">
        <f t="shared" si="72"/>
        <v>0.18101730916698802</v>
      </c>
      <c r="H332" s="32">
        <f>SUM(H324:H331)</f>
        <v>19410757</v>
      </c>
      <c r="I332" s="37">
        <f t="shared" si="73"/>
        <v>0.22943852105985588</v>
      </c>
      <c r="J332" s="32">
        <f>SUM(J324:J331)</f>
        <v>21195477</v>
      </c>
      <c r="K332" s="37">
        <f t="shared" si="74"/>
        <v>0.24758529752325542</v>
      </c>
      <c r="L332" s="32">
        <f>SUM(L324:L331)</f>
        <v>0</v>
      </c>
      <c r="M332" s="37">
        <f t="shared" si="75"/>
        <v>0</v>
      </c>
      <c r="N332" s="32">
        <f t="shared" si="76"/>
        <v>55920502</v>
      </c>
      <c r="O332" s="37">
        <f t="shared" si="77"/>
        <v>0.65320983931240606</v>
      </c>
      <c r="P332" s="32">
        <f>SUM(P324:P331)</f>
        <v>17234067</v>
      </c>
      <c r="Q332" s="32">
        <f>SUM(Q324:Q331)</f>
        <v>84190621</v>
      </c>
      <c r="R332" s="32">
        <f>SUM(R324:R331)</f>
        <v>84412154</v>
      </c>
      <c r="S332" s="32">
        <f>SUM(S324:S331)</f>
        <v>47223632</v>
      </c>
      <c r="T332" s="37">
        <f t="shared" si="78"/>
        <v>0.55944114398502376</v>
      </c>
      <c r="U332" s="37">
        <f t="shared" si="79"/>
        <v>0.2298592665329664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2705040</v>
      </c>
      <c r="E333" s="31">
        <v>1712217</v>
      </c>
      <c r="F333" s="31">
        <v>256568</v>
      </c>
      <c r="G333" s="36">
        <f t="shared" si="72"/>
        <v>9.4848135332564393E-2</v>
      </c>
      <c r="H333" s="31">
        <v>317766</v>
      </c>
      <c r="I333" s="36">
        <f t="shared" si="73"/>
        <v>0.11747183036110372</v>
      </c>
      <c r="J333" s="31">
        <v>294376</v>
      </c>
      <c r="K333" s="36">
        <f t="shared" si="74"/>
        <v>0.17192680600648166</v>
      </c>
      <c r="L333" s="31">
        <v>0</v>
      </c>
      <c r="M333" s="36">
        <f t="shared" si="75"/>
        <v>0</v>
      </c>
      <c r="N333" s="31">
        <f t="shared" si="76"/>
        <v>868710</v>
      </c>
      <c r="O333" s="36">
        <f t="shared" si="77"/>
        <v>0.50735975638601882</v>
      </c>
      <c r="P333" s="31">
        <v>490945</v>
      </c>
      <c r="Q333" s="31">
        <v>1864508</v>
      </c>
      <c r="R333" s="31">
        <v>1852032</v>
      </c>
      <c r="S333" s="31">
        <v>1106875</v>
      </c>
      <c r="T333" s="36">
        <f t="shared" si="78"/>
        <v>0.59765436018384133</v>
      </c>
      <c r="U333" s="36">
        <f t="shared" si="79"/>
        <v>-0.40038904561610766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2251500</v>
      </c>
      <c r="E334" s="31">
        <v>3209355</v>
      </c>
      <c r="F334" s="31">
        <v>462021</v>
      </c>
      <c r="G334" s="36">
        <f t="shared" si="72"/>
        <v>0.20520586275816122</v>
      </c>
      <c r="H334" s="31">
        <v>528077</v>
      </c>
      <c r="I334" s="36">
        <f t="shared" si="73"/>
        <v>0.23454452587164112</v>
      </c>
      <c r="J334" s="31">
        <v>1256930</v>
      </c>
      <c r="K334" s="36">
        <f t="shared" si="74"/>
        <v>0.39164567335181055</v>
      </c>
      <c r="L334" s="31">
        <v>0</v>
      </c>
      <c r="M334" s="36">
        <f t="shared" si="75"/>
        <v>0</v>
      </c>
      <c r="N334" s="31">
        <f t="shared" si="76"/>
        <v>2247028</v>
      </c>
      <c r="O334" s="36">
        <f t="shared" si="77"/>
        <v>0.70014940696806682</v>
      </c>
      <c r="P334" s="31">
        <v>474746</v>
      </c>
      <c r="Q334" s="31">
        <v>2417000</v>
      </c>
      <c r="R334" s="31">
        <v>2322624</v>
      </c>
      <c r="S334" s="31">
        <v>1455443</v>
      </c>
      <c r="T334" s="36">
        <f t="shared" si="78"/>
        <v>0.62663737221349647</v>
      </c>
      <c r="U334" s="36">
        <f t="shared" si="79"/>
        <v>1.6475841818572459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8319656</v>
      </c>
      <c r="E335" s="31">
        <v>8500556</v>
      </c>
      <c r="F335" s="31">
        <v>1965468</v>
      </c>
      <c r="G335" s="36">
        <f t="shared" si="72"/>
        <v>0.23624390239211815</v>
      </c>
      <c r="H335" s="31">
        <v>1941961</v>
      </c>
      <c r="I335" s="36">
        <f t="shared" si="73"/>
        <v>0.23341842499257182</v>
      </c>
      <c r="J335" s="31">
        <v>2049022</v>
      </c>
      <c r="K335" s="36">
        <f t="shared" si="74"/>
        <v>0.2410456445437216</v>
      </c>
      <c r="L335" s="31">
        <v>0</v>
      </c>
      <c r="M335" s="36">
        <f t="shared" si="75"/>
        <v>0</v>
      </c>
      <c r="N335" s="31">
        <f t="shared" si="76"/>
        <v>5956451</v>
      </c>
      <c r="O335" s="36">
        <f t="shared" si="77"/>
        <v>0.70071310629563521</v>
      </c>
      <c r="P335" s="31">
        <v>1998261</v>
      </c>
      <c r="Q335" s="31">
        <v>8222768</v>
      </c>
      <c r="R335" s="31">
        <v>8334376</v>
      </c>
      <c r="S335" s="31">
        <v>6406367</v>
      </c>
      <c r="T335" s="36">
        <f t="shared" si="78"/>
        <v>0.76866786427682166</v>
      </c>
      <c r="U335" s="36">
        <f t="shared" si="79"/>
        <v>2.5402587549874678E-2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66640</v>
      </c>
      <c r="R336" s="31">
        <v>75010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13276196</v>
      </c>
      <c r="E337" s="32">
        <f>SUM(E333:E336)</f>
        <v>13422128</v>
      </c>
      <c r="F337" s="32">
        <f>SUM(F333:F336)</f>
        <v>2684057</v>
      </c>
      <c r="G337" s="37">
        <f t="shared" si="72"/>
        <v>0.20217063683000763</v>
      </c>
      <c r="H337" s="32">
        <f>SUM(H333:H336)</f>
        <v>2787804</v>
      </c>
      <c r="I337" s="37">
        <f t="shared" si="73"/>
        <v>0.20998514936055479</v>
      </c>
      <c r="J337" s="32">
        <f>SUM(J333:J336)</f>
        <v>3600328</v>
      </c>
      <c r="K337" s="37">
        <f t="shared" si="74"/>
        <v>0.26823824061281487</v>
      </c>
      <c r="L337" s="32">
        <f>SUM(L333:L336)</f>
        <v>0</v>
      </c>
      <c r="M337" s="37">
        <f t="shared" si="75"/>
        <v>0</v>
      </c>
      <c r="N337" s="32">
        <f t="shared" si="76"/>
        <v>9072189</v>
      </c>
      <c r="O337" s="37">
        <f t="shared" si="77"/>
        <v>0.67591286567971931</v>
      </c>
      <c r="P337" s="32">
        <f>SUM(P333:P336)</f>
        <v>2963952</v>
      </c>
      <c r="Q337" s="32">
        <f>SUM(Q333:Q336)</f>
        <v>12570916</v>
      </c>
      <c r="R337" s="32">
        <f>SUM(R333:R336)</f>
        <v>12584042</v>
      </c>
      <c r="S337" s="32">
        <f>SUM(S333:S336)</f>
        <v>8968685</v>
      </c>
      <c r="T337" s="37">
        <f t="shared" si="78"/>
        <v>0.71270304088304859</v>
      </c>
      <c r="U337" s="37">
        <f t="shared" si="79"/>
        <v>0.21470523139376074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515233786</v>
      </c>
      <c r="E338" s="32">
        <f>SUM(E302,E304:E309,E311:E316,E318:E322,E324:E331,E333:E336)</f>
        <v>517477766</v>
      </c>
      <c r="F338" s="32">
        <f>SUM(F302,F304:F309,F311:F316,F318:F322,F324:F331,F333:F336)</f>
        <v>155705782</v>
      </c>
      <c r="G338" s="37">
        <f t="shared" si="72"/>
        <v>0.30220413767663906</v>
      </c>
      <c r="H338" s="32">
        <f>SUM(H302,H304:H309,H311:H316,H318:H322,H324:H331,H333:H336)</f>
        <v>145480584</v>
      </c>
      <c r="I338" s="37">
        <f t="shared" si="73"/>
        <v>0.28235839332166779</v>
      </c>
      <c r="J338" s="32">
        <f>SUM(J302,J304:J309,J311:J316,J318:J322,J324:J331,J333:J336)</f>
        <v>126937641</v>
      </c>
      <c r="K338" s="37">
        <f t="shared" si="74"/>
        <v>0.24530066669569722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428124007</v>
      </c>
      <c r="O338" s="37">
        <f t="shared" si="77"/>
        <v>0.82732831269121621</v>
      </c>
      <c r="P338" s="32">
        <f>SUM(P302,P304:P309,P311:P316,P318:P322,P324:P331,P333:P336)</f>
        <v>116325510</v>
      </c>
      <c r="Q338" s="32">
        <f>SUM(Q302,Q304:Q309,Q311:Q316,Q318:Q322,Q324:Q331,Q333:Q336)</f>
        <v>478037600</v>
      </c>
      <c r="R338" s="32">
        <f>SUM(R302,R304:R309,R311:R316,R318:R322,R324:R331,R333:R336)</f>
        <v>511767903</v>
      </c>
      <c r="S338" s="32">
        <f>SUM(S302,S304:S309,S311:S316,S318:S322,S324:S331,S333:S336)</f>
        <v>394763317</v>
      </c>
      <c r="T338" s="37">
        <f t="shared" si="78"/>
        <v>0.77137177749109442</v>
      </c>
      <c r="U338" s="37">
        <f t="shared" si="79"/>
        <v>9.1227891457342336E-2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2947659731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3009421075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767081716</v>
      </c>
      <c r="G339" s="39">
        <f t="shared" si="72"/>
        <v>0.26023414708717613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750575580</v>
      </c>
      <c r="I339" s="39">
        <f t="shared" si="73"/>
        <v>0.25463440440778612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887868653</v>
      </c>
      <c r="K339" s="39">
        <f t="shared" si="74"/>
        <v>0.29502971863118227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2405525949</v>
      </c>
      <c r="O339" s="39">
        <f t="shared" si="77"/>
        <v>0.79933179473729843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722911326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2477793867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2689316175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2071925463</v>
      </c>
      <c r="T339" s="39">
        <f t="shared" si="78"/>
        <v>0.7704283647496375</v>
      </c>
      <c r="U339" s="39">
        <f t="shared" si="79"/>
        <v>0.22818473174675358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12472893</v>
      </c>
      <c r="E8" s="31">
        <v>12472893</v>
      </c>
      <c r="F8" s="31">
        <v>710522</v>
      </c>
      <c r="G8" s="36">
        <f>IF(($D8       =0),0,($F8       /$D8       ))</f>
        <v>5.6965292655040016E-2</v>
      </c>
      <c r="H8" s="31">
        <v>1746401</v>
      </c>
      <c r="I8" s="36">
        <f>IF(($D8       =0),0,($H8       /$D8       ))</f>
        <v>0.14001571247344141</v>
      </c>
      <c r="J8" s="31">
        <v>1463355</v>
      </c>
      <c r="K8" s="36">
        <f>IF(($E8       =0),0,($J8       /$E8       ))</f>
        <v>0.1173228215779611</v>
      </c>
      <c r="L8" s="31">
        <v>0</v>
      </c>
      <c r="M8" s="36">
        <f>IF(($E8       =0),0,($L8       /$E8       ))</f>
        <v>0</v>
      </c>
      <c r="N8" s="31">
        <f>$F8       +$H8       +$J8</f>
        <v>3920278</v>
      </c>
      <c r="O8" s="36">
        <f>IF(($E8       =0),0,($N8       /$E8       ))</f>
        <v>0.31430382670644252</v>
      </c>
      <c r="P8" s="31">
        <v>1880922</v>
      </c>
      <c r="Q8" s="31">
        <v>12466270</v>
      </c>
      <c r="R8" s="31">
        <v>13390270</v>
      </c>
      <c r="S8" s="31">
        <v>4491634</v>
      </c>
      <c r="T8" s="36">
        <f>IF(($R8       =0),0,($S8       /$R8       ))</f>
        <v>0.33544013675601764</v>
      </c>
      <c r="U8" s="36">
        <f>IF(($P8       =0),0,(($J8       /$P8       )-1))</f>
        <v>-0.22200123131102723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17365090</v>
      </c>
      <c r="E9" s="31">
        <v>17766380</v>
      </c>
      <c r="F9" s="31">
        <v>1218513</v>
      </c>
      <c r="G9" s="36">
        <f>IF(($D9       =0),0,($F9       /$D9       ))</f>
        <v>7.0170266897551348E-2</v>
      </c>
      <c r="H9" s="31">
        <v>793469</v>
      </c>
      <c r="I9" s="36">
        <f>IF(($D9       =0),0,($H9       /$D9       ))</f>
        <v>4.5693342217057328E-2</v>
      </c>
      <c r="J9" s="31">
        <v>1238007</v>
      </c>
      <c r="K9" s="36">
        <f>IF(($E9       =0),0,($J9       /$E9       ))</f>
        <v>6.9682568987041824E-2</v>
      </c>
      <c r="L9" s="31">
        <v>0</v>
      </c>
      <c r="M9" s="36">
        <f>IF(($E9       =0),0,($L9       /$E9       ))</f>
        <v>0</v>
      </c>
      <c r="N9" s="31">
        <f>$F9       +$H9       +$J9</f>
        <v>3249989</v>
      </c>
      <c r="O9" s="36">
        <f>IF(($E9       =0),0,($N9       /$E9       ))</f>
        <v>0.18292916170880055</v>
      </c>
      <c r="P9" s="31">
        <v>1336414</v>
      </c>
      <c r="Q9" s="31">
        <v>17334940</v>
      </c>
      <c r="R9" s="31">
        <v>16508050</v>
      </c>
      <c r="S9" s="31">
        <v>3456358</v>
      </c>
      <c r="T9" s="36">
        <f>IF(($R9       =0),0,($S9       /$R9       ))</f>
        <v>0.20937409324541664</v>
      </c>
      <c r="U9" s="36">
        <f>IF(($P9       =0),0,(($J9       /$P9       )-1))</f>
        <v>-7.3635116064333372E-2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29837983</v>
      </c>
      <c r="E10" s="32">
        <f>SUM(E8:E9)</f>
        <v>30239273</v>
      </c>
      <c r="F10" s="32">
        <f>SUM(F8:F9)</f>
        <v>1929035</v>
      </c>
      <c r="G10" s="37">
        <f t="shared" ref="G10:G54" si="0">IF(($D10      =0),0,($F10      /$D10      ))</f>
        <v>6.4650315002860614E-2</v>
      </c>
      <c r="H10" s="32">
        <f>SUM(H8:H9)</f>
        <v>2539870</v>
      </c>
      <c r="I10" s="37">
        <f t="shared" ref="I10:I54" si="1">IF(($D10      =0),0,($H10      /$D10      ))</f>
        <v>8.5122040588333336E-2</v>
      </c>
      <c r="J10" s="32">
        <f>SUM(J8:J9)</f>
        <v>2701362</v>
      </c>
      <c r="K10" s="37">
        <f t="shared" ref="K10:K54" si="2">IF(($E10      =0),0,($J10      /$E10      ))</f>
        <v>8.9332901621014496E-2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7170267</v>
      </c>
      <c r="O10" s="37">
        <f t="shared" ref="O10:O54" si="5">IF(($E10      =0),0,($N10      /$E10      ))</f>
        <v>0.23711770451624284</v>
      </c>
      <c r="P10" s="32">
        <f>SUM(P8:P9)</f>
        <v>3217336</v>
      </c>
      <c r="Q10" s="32">
        <f>SUM(Q8:Q9)</f>
        <v>29801210</v>
      </c>
      <c r="R10" s="32">
        <f>SUM(R8:R9)</f>
        <v>29898320</v>
      </c>
      <c r="S10" s="32">
        <f>SUM(S8:S9)</f>
        <v>7947992</v>
      </c>
      <c r="T10" s="37">
        <f t="shared" ref="T10:T54" si="6">IF(($R10      =0),0,($S10      /$R10      ))</f>
        <v>0.26583406693085099</v>
      </c>
      <c r="U10" s="37">
        <f t="shared" ref="U10:U54" si="7">IF(($P10      =0),0,(($J10      /$P10      )-1))</f>
        <v>-0.16037305398006296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62592</v>
      </c>
      <c r="E11" s="31">
        <v>62592</v>
      </c>
      <c r="F11" s="31">
        <v>3957</v>
      </c>
      <c r="G11" s="36">
        <f t="shared" si="0"/>
        <v>6.321894171779141E-2</v>
      </c>
      <c r="H11" s="31">
        <v>784</v>
      </c>
      <c r="I11" s="36">
        <f t="shared" si="1"/>
        <v>1.2525562372188138E-2</v>
      </c>
      <c r="J11" s="31">
        <v>3665</v>
      </c>
      <c r="K11" s="36">
        <f t="shared" si="2"/>
        <v>5.8553808793456036E-2</v>
      </c>
      <c r="L11" s="31">
        <v>0</v>
      </c>
      <c r="M11" s="36">
        <f t="shared" si="3"/>
        <v>0</v>
      </c>
      <c r="N11" s="31">
        <f t="shared" si="4"/>
        <v>8406</v>
      </c>
      <c r="O11" s="36">
        <f t="shared" si="5"/>
        <v>0.13429831288343558</v>
      </c>
      <c r="P11" s="31">
        <v>18397</v>
      </c>
      <c r="Q11" s="31">
        <v>62592</v>
      </c>
      <c r="R11" s="31">
        <v>62592</v>
      </c>
      <c r="S11" s="31">
        <v>50796</v>
      </c>
      <c r="T11" s="36">
        <f t="shared" si="6"/>
        <v>0.81154141104294475</v>
      </c>
      <c r="U11" s="36">
        <f t="shared" si="7"/>
        <v>-0.80078273631570362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90100</v>
      </c>
      <c r="E12" s="31">
        <v>90100</v>
      </c>
      <c r="F12" s="31">
        <v>111</v>
      </c>
      <c r="G12" s="36">
        <f t="shared" si="0"/>
        <v>1.2319644839067702E-3</v>
      </c>
      <c r="H12" s="31">
        <v>16821</v>
      </c>
      <c r="I12" s="36">
        <f t="shared" si="1"/>
        <v>0.18669256381798002</v>
      </c>
      <c r="J12" s="31">
        <v>8568</v>
      </c>
      <c r="K12" s="36">
        <f t="shared" si="2"/>
        <v>9.5094339622641508E-2</v>
      </c>
      <c r="L12" s="31">
        <v>0</v>
      </c>
      <c r="M12" s="36">
        <f t="shared" si="3"/>
        <v>0</v>
      </c>
      <c r="N12" s="31">
        <f t="shared" si="4"/>
        <v>25500</v>
      </c>
      <c r="O12" s="36">
        <f t="shared" si="5"/>
        <v>0.28301886792452829</v>
      </c>
      <c r="P12" s="31">
        <v>11166</v>
      </c>
      <c r="Q12" s="31">
        <v>85000</v>
      </c>
      <c r="R12" s="31">
        <v>85000</v>
      </c>
      <c r="S12" s="31">
        <v>23762</v>
      </c>
      <c r="T12" s="36">
        <f t="shared" si="6"/>
        <v>0.27955294117647062</v>
      </c>
      <c r="U12" s="36">
        <f t="shared" si="7"/>
        <v>-0.23267060720042987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11663</v>
      </c>
      <c r="G13" s="36">
        <f t="shared" si="0"/>
        <v>0</v>
      </c>
      <c r="H13" s="31">
        <v>25121</v>
      </c>
      <c r="I13" s="36">
        <f t="shared" si="1"/>
        <v>0</v>
      </c>
      <c r="J13" s="31">
        <v>21210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57994</v>
      </c>
      <c r="O13" s="36">
        <f t="shared" si="5"/>
        <v>0</v>
      </c>
      <c r="P13" s="31">
        <v>18268</v>
      </c>
      <c r="Q13" s="31">
        <v>0</v>
      </c>
      <c r="R13" s="31">
        <v>33048</v>
      </c>
      <c r="S13" s="31">
        <v>43800</v>
      </c>
      <c r="T13" s="36">
        <f t="shared" si="6"/>
        <v>1.3253449527959331</v>
      </c>
      <c r="U13" s="36">
        <f t="shared" si="7"/>
        <v>0.16104663893146487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248900</v>
      </c>
      <c r="E14" s="31">
        <v>248900</v>
      </c>
      <c r="F14" s="31">
        <v>83899</v>
      </c>
      <c r="G14" s="36">
        <f t="shared" si="0"/>
        <v>0.33707914825231017</v>
      </c>
      <c r="H14" s="31">
        <v>80334</v>
      </c>
      <c r="I14" s="36">
        <f t="shared" si="1"/>
        <v>0.32275612695861794</v>
      </c>
      <c r="J14" s="31">
        <v>70103</v>
      </c>
      <c r="K14" s="36">
        <f t="shared" si="2"/>
        <v>0.2816512655685014</v>
      </c>
      <c r="L14" s="31">
        <v>0</v>
      </c>
      <c r="M14" s="36">
        <f t="shared" si="3"/>
        <v>0</v>
      </c>
      <c r="N14" s="31">
        <f t="shared" si="4"/>
        <v>234336</v>
      </c>
      <c r="O14" s="36">
        <f t="shared" si="5"/>
        <v>0.9414865407794295</v>
      </c>
      <c r="P14" s="31">
        <v>63875</v>
      </c>
      <c r="Q14" s="31">
        <v>265366</v>
      </c>
      <c r="R14" s="31">
        <v>265366</v>
      </c>
      <c r="S14" s="31">
        <v>172203</v>
      </c>
      <c r="T14" s="36">
        <f t="shared" si="6"/>
        <v>0.64892638845971229</v>
      </c>
      <c r="U14" s="36">
        <f t="shared" si="7"/>
        <v>9.750293542074373E-2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11504016</v>
      </c>
      <c r="E16" s="31">
        <v>11504016</v>
      </c>
      <c r="F16" s="31">
        <v>3045608</v>
      </c>
      <c r="G16" s="36">
        <f t="shared" si="0"/>
        <v>0.26474302539217609</v>
      </c>
      <c r="H16" s="31">
        <v>3287006</v>
      </c>
      <c r="I16" s="36">
        <f t="shared" si="1"/>
        <v>0.28572682791818094</v>
      </c>
      <c r="J16" s="31">
        <v>2217634</v>
      </c>
      <c r="K16" s="36">
        <f t="shared" si="2"/>
        <v>0.19277042034712052</v>
      </c>
      <c r="L16" s="31">
        <v>0</v>
      </c>
      <c r="M16" s="36">
        <f t="shared" si="3"/>
        <v>0</v>
      </c>
      <c r="N16" s="31">
        <f t="shared" si="4"/>
        <v>8550248</v>
      </c>
      <c r="O16" s="36">
        <f t="shared" si="5"/>
        <v>0.74324027365747758</v>
      </c>
      <c r="P16" s="31">
        <v>1849507</v>
      </c>
      <c r="Q16" s="31">
        <v>10337816</v>
      </c>
      <c r="R16" s="31">
        <v>10801892</v>
      </c>
      <c r="S16" s="31">
        <v>7414494</v>
      </c>
      <c r="T16" s="36">
        <f t="shared" si="6"/>
        <v>0.68640697388938898</v>
      </c>
      <c r="U16" s="36">
        <f t="shared" si="7"/>
        <v>0.19904060920018152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4160</v>
      </c>
      <c r="F17" s="31">
        <v>0</v>
      </c>
      <c r="G17" s="36">
        <f t="shared" si="0"/>
        <v>0</v>
      </c>
      <c r="H17" s="31">
        <v>2080</v>
      </c>
      <c r="I17" s="36">
        <f t="shared" si="1"/>
        <v>0</v>
      </c>
      <c r="J17" s="31">
        <v>969</v>
      </c>
      <c r="K17" s="36">
        <f t="shared" si="2"/>
        <v>0.23293269230769231</v>
      </c>
      <c r="L17" s="31">
        <v>0</v>
      </c>
      <c r="M17" s="36">
        <f t="shared" si="3"/>
        <v>0</v>
      </c>
      <c r="N17" s="31">
        <f t="shared" si="4"/>
        <v>3049</v>
      </c>
      <c r="O17" s="36">
        <f t="shared" si="5"/>
        <v>0.73293269230769231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11905608</v>
      </c>
      <c r="E19" s="32">
        <f>SUM(E11:E18)</f>
        <v>11909768</v>
      </c>
      <c r="F19" s="32">
        <f>SUM(F11:F18)</f>
        <v>3145238</v>
      </c>
      <c r="G19" s="37">
        <f t="shared" si="0"/>
        <v>0.26418121611260842</v>
      </c>
      <c r="H19" s="32">
        <f>SUM(H11:H18)</f>
        <v>3412146</v>
      </c>
      <c r="I19" s="37">
        <f t="shared" si="1"/>
        <v>0.28659989477227876</v>
      </c>
      <c r="J19" s="32">
        <f>SUM(J11:J18)</f>
        <v>2322149</v>
      </c>
      <c r="K19" s="37">
        <f t="shared" si="2"/>
        <v>0.19497852519041514</v>
      </c>
      <c r="L19" s="32">
        <f>SUM(L11:L18)</f>
        <v>0</v>
      </c>
      <c r="M19" s="37">
        <f t="shared" si="3"/>
        <v>0</v>
      </c>
      <c r="N19" s="32">
        <f t="shared" si="4"/>
        <v>8879533</v>
      </c>
      <c r="O19" s="37">
        <f t="shared" si="5"/>
        <v>0.74556725202371699</v>
      </c>
      <c r="P19" s="32">
        <f>SUM(P11:P18)</f>
        <v>1961213</v>
      </c>
      <c r="Q19" s="32">
        <f>SUM(Q11:Q18)</f>
        <v>10750774</v>
      </c>
      <c r="R19" s="32">
        <f>SUM(R11:R18)</f>
        <v>11247898</v>
      </c>
      <c r="S19" s="32">
        <f>SUM(S11:S18)</f>
        <v>7705055</v>
      </c>
      <c r="T19" s="37">
        <f t="shared" si="6"/>
        <v>0.68502177028987998</v>
      </c>
      <c r="U19" s="37">
        <f t="shared" si="7"/>
        <v>0.18403712396358785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5892803</v>
      </c>
      <c r="R25" s="31">
        <v>5892803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5892803</v>
      </c>
      <c r="E27" s="32">
        <f>SUM(E20:E26)</f>
        <v>5892803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5892803</v>
      </c>
      <c r="R27" s="32">
        <f>SUM(R20:R26)</f>
        <v>5892803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710243</v>
      </c>
      <c r="E28" s="31">
        <v>735465</v>
      </c>
      <c r="F28" s="31">
        <v>-37182</v>
      </c>
      <c r="G28" s="36">
        <f t="shared" si="0"/>
        <v>-5.2351096737313849E-2</v>
      </c>
      <c r="H28" s="31">
        <v>-40274</v>
      </c>
      <c r="I28" s="36">
        <f t="shared" si="1"/>
        <v>-5.6704536334747403E-2</v>
      </c>
      <c r="J28" s="31">
        <v>-10508</v>
      </c>
      <c r="K28" s="36">
        <f t="shared" si="2"/>
        <v>-1.4287559571155663E-2</v>
      </c>
      <c r="L28" s="31">
        <v>0</v>
      </c>
      <c r="M28" s="36">
        <f t="shared" si="3"/>
        <v>0</v>
      </c>
      <c r="N28" s="31">
        <f t="shared" si="4"/>
        <v>-87964</v>
      </c>
      <c r="O28" s="36">
        <f t="shared" si="5"/>
        <v>-0.11960324420604651</v>
      </c>
      <c r="P28" s="31">
        <v>-10828</v>
      </c>
      <c r="Q28" s="31">
        <v>734492</v>
      </c>
      <c r="R28" s="31">
        <v>715198</v>
      </c>
      <c r="S28" s="31">
        <v>-27447</v>
      </c>
      <c r="T28" s="36">
        <f t="shared" si="6"/>
        <v>-3.8376785169980901E-2</v>
      </c>
      <c r="U28" s="36">
        <f t="shared" si="7"/>
        <v>-2.9553010712966343E-2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1</v>
      </c>
      <c r="R30" s="31">
        <v>1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47420</v>
      </c>
      <c r="E33" s="31">
        <v>47420</v>
      </c>
      <c r="F33" s="31">
        <v>48400</v>
      </c>
      <c r="G33" s="36">
        <f t="shared" si="0"/>
        <v>1.0206663854913538</v>
      </c>
      <c r="H33" s="31">
        <v>43798</v>
      </c>
      <c r="I33" s="36">
        <f t="shared" si="1"/>
        <v>0.92361872627583297</v>
      </c>
      <c r="J33" s="31">
        <v>58833</v>
      </c>
      <c r="K33" s="36">
        <f t="shared" si="2"/>
        <v>1.2406790383804303</v>
      </c>
      <c r="L33" s="31">
        <v>0</v>
      </c>
      <c r="M33" s="36">
        <f t="shared" si="3"/>
        <v>0</v>
      </c>
      <c r="N33" s="31">
        <f t="shared" si="4"/>
        <v>151031</v>
      </c>
      <c r="O33" s="36">
        <f t="shared" si="5"/>
        <v>3.1849641501476169</v>
      </c>
      <c r="P33" s="31">
        <v>20643</v>
      </c>
      <c r="Q33" s="31">
        <v>51420</v>
      </c>
      <c r="R33" s="31">
        <v>51420</v>
      </c>
      <c r="S33" s="31">
        <v>80757</v>
      </c>
      <c r="T33" s="36">
        <f t="shared" si="6"/>
        <v>1.5705367561260211</v>
      </c>
      <c r="U33" s="36">
        <f t="shared" si="7"/>
        <v>1.8500217991570991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757663</v>
      </c>
      <c r="E35" s="32">
        <f>SUM(E28:E34)</f>
        <v>782885</v>
      </c>
      <c r="F35" s="32">
        <f>SUM(F28:F34)</f>
        <v>11218</v>
      </c>
      <c r="G35" s="37">
        <f t="shared" si="0"/>
        <v>1.4806054934713719E-2</v>
      </c>
      <c r="H35" s="32">
        <f>SUM(H28:H34)</f>
        <v>3524</v>
      </c>
      <c r="I35" s="37">
        <f t="shared" si="1"/>
        <v>4.6511443742138659E-3</v>
      </c>
      <c r="J35" s="32">
        <f>SUM(J28:J34)</f>
        <v>48325</v>
      </c>
      <c r="K35" s="37">
        <f t="shared" si="2"/>
        <v>6.1726818115048827E-2</v>
      </c>
      <c r="L35" s="32">
        <f>SUM(L28:L34)</f>
        <v>0</v>
      </c>
      <c r="M35" s="37">
        <f t="shared" si="3"/>
        <v>0</v>
      </c>
      <c r="N35" s="32">
        <f t="shared" si="4"/>
        <v>63067</v>
      </c>
      <c r="O35" s="37">
        <f t="shared" si="5"/>
        <v>8.055716995471876E-2</v>
      </c>
      <c r="P35" s="32">
        <f>SUM(P28:P34)</f>
        <v>9815</v>
      </c>
      <c r="Q35" s="32">
        <f>SUM(Q28:Q34)</f>
        <v>785913</v>
      </c>
      <c r="R35" s="32">
        <f>SUM(R28:R34)</f>
        <v>766619</v>
      </c>
      <c r="S35" s="32">
        <f>SUM(S28:S34)</f>
        <v>53310</v>
      </c>
      <c r="T35" s="37">
        <f t="shared" si="6"/>
        <v>6.953910612703311E-2</v>
      </c>
      <c r="U35" s="37">
        <f t="shared" si="7"/>
        <v>3.9235863474274071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26838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25584</v>
      </c>
      <c r="R36" s="31">
        <v>25584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1891</v>
      </c>
      <c r="E37" s="31">
        <v>1891</v>
      </c>
      <c r="F37" s="31">
        <v>0</v>
      </c>
      <c r="G37" s="36">
        <f t="shared" si="0"/>
        <v>0</v>
      </c>
      <c r="H37" s="31">
        <v>1491</v>
      </c>
      <c r="I37" s="36">
        <f t="shared" si="1"/>
        <v>0.78847170809095712</v>
      </c>
      <c r="J37" s="31">
        <v>-2390</v>
      </c>
      <c r="K37" s="36">
        <f t="shared" si="2"/>
        <v>-1.263881544156531</v>
      </c>
      <c r="L37" s="31">
        <v>0</v>
      </c>
      <c r="M37" s="36">
        <f t="shared" si="3"/>
        <v>0</v>
      </c>
      <c r="N37" s="31">
        <f t="shared" si="4"/>
        <v>-899</v>
      </c>
      <c r="O37" s="36">
        <f t="shared" si="5"/>
        <v>-0.47540983606557374</v>
      </c>
      <c r="P37" s="31">
        <v>139</v>
      </c>
      <c r="Q37" s="31">
        <v>1801</v>
      </c>
      <c r="R37" s="31">
        <v>1801</v>
      </c>
      <c r="S37" s="31">
        <v>299</v>
      </c>
      <c r="T37" s="36">
        <f t="shared" si="6"/>
        <v>0.16601887840088839</v>
      </c>
      <c r="U37" s="36">
        <f t="shared" si="7"/>
        <v>-18.194244604316548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2669756</v>
      </c>
      <c r="E38" s="31">
        <v>2481349</v>
      </c>
      <c r="F38" s="31">
        <v>614750</v>
      </c>
      <c r="G38" s="36">
        <f t="shared" si="0"/>
        <v>0.23026448858996851</v>
      </c>
      <c r="H38" s="31">
        <v>856140</v>
      </c>
      <c r="I38" s="36">
        <f t="shared" si="1"/>
        <v>0.32068099107184328</v>
      </c>
      <c r="J38" s="31">
        <v>1226515</v>
      </c>
      <c r="K38" s="36">
        <f t="shared" si="2"/>
        <v>0.49429362818370171</v>
      </c>
      <c r="L38" s="31">
        <v>0</v>
      </c>
      <c r="M38" s="36">
        <f t="shared" si="3"/>
        <v>0</v>
      </c>
      <c r="N38" s="31">
        <f t="shared" si="4"/>
        <v>2697405</v>
      </c>
      <c r="O38" s="36">
        <f t="shared" si="5"/>
        <v>1.0870719918882834</v>
      </c>
      <c r="P38" s="31">
        <v>1836118</v>
      </c>
      <c r="Q38" s="31">
        <v>3901072</v>
      </c>
      <c r="R38" s="31">
        <v>3901072</v>
      </c>
      <c r="S38" s="31">
        <v>7642425</v>
      </c>
      <c r="T38" s="36">
        <f t="shared" si="6"/>
        <v>1.9590576641497517</v>
      </c>
      <c r="U38" s="36">
        <f t="shared" si="7"/>
        <v>-0.33200643967326715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2698485</v>
      </c>
      <c r="E40" s="32">
        <f>SUM(E36:E39)</f>
        <v>2483240</v>
      </c>
      <c r="F40" s="32">
        <f>SUM(F36:F39)</f>
        <v>614750</v>
      </c>
      <c r="G40" s="37">
        <f t="shared" si="0"/>
        <v>0.22781301359837094</v>
      </c>
      <c r="H40" s="32">
        <f>SUM(H36:H39)</f>
        <v>857631</v>
      </c>
      <c r="I40" s="37">
        <f t="shared" si="1"/>
        <v>0.31781944313197963</v>
      </c>
      <c r="J40" s="32">
        <f>SUM(J36:J39)</f>
        <v>1224125</v>
      </c>
      <c r="K40" s="37">
        <f t="shared" si="2"/>
        <v>0.49295476876983296</v>
      </c>
      <c r="L40" s="32">
        <f>SUM(L36:L39)</f>
        <v>0</v>
      </c>
      <c r="M40" s="37">
        <f t="shared" si="3"/>
        <v>0</v>
      </c>
      <c r="N40" s="32">
        <f t="shared" si="4"/>
        <v>2696506</v>
      </c>
      <c r="O40" s="37">
        <f t="shared" si="5"/>
        <v>1.0858821539601489</v>
      </c>
      <c r="P40" s="32">
        <f>SUM(P36:P39)</f>
        <v>1836257</v>
      </c>
      <c r="Q40" s="32">
        <f>SUM(Q36:Q39)</f>
        <v>3928457</v>
      </c>
      <c r="R40" s="32">
        <f>SUM(R36:R39)</f>
        <v>3928457</v>
      </c>
      <c r="S40" s="32">
        <f>SUM(S36:S39)</f>
        <v>7642724</v>
      </c>
      <c r="T40" s="37">
        <f t="shared" si="6"/>
        <v>1.9454773209939678</v>
      </c>
      <c r="U40" s="37">
        <f t="shared" si="7"/>
        <v>-0.33335856582166878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20980</v>
      </c>
      <c r="E43" s="31">
        <v>18243</v>
      </c>
      <c r="F43" s="31">
        <v>1642</v>
      </c>
      <c r="G43" s="36">
        <f t="shared" si="0"/>
        <v>7.8265014299332691E-2</v>
      </c>
      <c r="H43" s="31">
        <v>1104</v>
      </c>
      <c r="I43" s="36">
        <f t="shared" si="1"/>
        <v>5.2621544327931362E-2</v>
      </c>
      <c r="J43" s="31">
        <v>1368</v>
      </c>
      <c r="K43" s="36">
        <f t="shared" si="2"/>
        <v>7.4987666502220024E-2</v>
      </c>
      <c r="L43" s="31">
        <v>0</v>
      </c>
      <c r="M43" s="36">
        <f t="shared" si="3"/>
        <v>0</v>
      </c>
      <c r="N43" s="31">
        <f t="shared" si="4"/>
        <v>4114</v>
      </c>
      <c r="O43" s="36">
        <f t="shared" si="5"/>
        <v>0.22551115496354765</v>
      </c>
      <c r="P43" s="31">
        <v>273</v>
      </c>
      <c r="Q43" s="31">
        <v>20000</v>
      </c>
      <c r="R43" s="31">
        <v>20000</v>
      </c>
      <c r="S43" s="31">
        <v>2238</v>
      </c>
      <c r="T43" s="36">
        <f t="shared" si="6"/>
        <v>0.1119</v>
      </c>
      <c r="U43" s="36">
        <f t="shared" si="7"/>
        <v>4.0109890109890109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488323</v>
      </c>
      <c r="E45" s="31">
        <v>315644</v>
      </c>
      <c r="F45" s="31">
        <v>77033</v>
      </c>
      <c r="G45" s="36">
        <f t="shared" si="0"/>
        <v>0.15775009573581419</v>
      </c>
      <c r="H45" s="31">
        <v>83719</v>
      </c>
      <c r="I45" s="36">
        <f t="shared" si="1"/>
        <v>0.17144185303579804</v>
      </c>
      <c r="J45" s="31">
        <v>50470</v>
      </c>
      <c r="K45" s="36">
        <f t="shared" si="2"/>
        <v>0.15989532511310212</v>
      </c>
      <c r="L45" s="31">
        <v>0</v>
      </c>
      <c r="M45" s="36">
        <f t="shared" si="3"/>
        <v>0</v>
      </c>
      <c r="N45" s="31">
        <f t="shared" si="4"/>
        <v>211222</v>
      </c>
      <c r="O45" s="36">
        <f t="shared" si="5"/>
        <v>0.6691779346352219</v>
      </c>
      <c r="P45" s="31">
        <v>31233</v>
      </c>
      <c r="Q45" s="31">
        <v>346876</v>
      </c>
      <c r="R45" s="31">
        <v>396876</v>
      </c>
      <c r="S45" s="31">
        <v>108725</v>
      </c>
      <c r="T45" s="36">
        <f t="shared" si="6"/>
        <v>0.27395206563259056</v>
      </c>
      <c r="U45" s="36">
        <f t="shared" si="7"/>
        <v>0.61591905996862284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6164013</v>
      </c>
      <c r="E46" s="31">
        <v>6160113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5936130</v>
      </c>
      <c r="R46" s="31">
        <v>5897643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6673316</v>
      </c>
      <c r="E47" s="32">
        <f>SUM(E41:E46)</f>
        <v>6494000</v>
      </c>
      <c r="F47" s="32">
        <f>SUM(F41:F46)</f>
        <v>78675</v>
      </c>
      <c r="G47" s="37">
        <f t="shared" si="0"/>
        <v>1.1789491161515505E-2</v>
      </c>
      <c r="H47" s="32">
        <f>SUM(H41:H46)</f>
        <v>84823</v>
      </c>
      <c r="I47" s="37">
        <f t="shared" si="1"/>
        <v>1.2710772275732184E-2</v>
      </c>
      <c r="J47" s="32">
        <f>SUM(J41:J46)</f>
        <v>51838</v>
      </c>
      <c r="K47" s="37">
        <f t="shared" si="2"/>
        <v>7.9824453341546045E-3</v>
      </c>
      <c r="L47" s="32">
        <f>SUM(L41:L46)</f>
        <v>0</v>
      </c>
      <c r="M47" s="37">
        <f t="shared" si="3"/>
        <v>0</v>
      </c>
      <c r="N47" s="32">
        <f t="shared" si="4"/>
        <v>215336</v>
      </c>
      <c r="O47" s="37">
        <f t="shared" si="5"/>
        <v>3.3159223898983674E-2</v>
      </c>
      <c r="P47" s="32">
        <f>SUM(P41:P46)</f>
        <v>31506</v>
      </c>
      <c r="Q47" s="32">
        <f>SUM(Q41:Q46)</f>
        <v>6303006</v>
      </c>
      <c r="R47" s="32">
        <f>SUM(R41:R46)</f>
        <v>6314519</v>
      </c>
      <c r="S47" s="32">
        <f>SUM(S41:S46)</f>
        <v>110963</v>
      </c>
      <c r="T47" s="37">
        <f t="shared" si="6"/>
        <v>1.7572676556995077E-2</v>
      </c>
      <c r="U47" s="37">
        <f t="shared" si="7"/>
        <v>0.64533739605154583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1000</v>
      </c>
      <c r="E49" s="31">
        <v>5000</v>
      </c>
      <c r="F49" s="31">
        <v>426</v>
      </c>
      <c r="G49" s="36">
        <f t="shared" si="0"/>
        <v>0.42599999999999999</v>
      </c>
      <c r="H49" s="31">
        <v>3086</v>
      </c>
      <c r="I49" s="36">
        <f t="shared" si="1"/>
        <v>3.0859999999999999</v>
      </c>
      <c r="J49" s="31">
        <v>371</v>
      </c>
      <c r="K49" s="36">
        <f t="shared" si="2"/>
        <v>7.4200000000000002E-2</v>
      </c>
      <c r="L49" s="31">
        <v>0</v>
      </c>
      <c r="M49" s="36">
        <f t="shared" si="3"/>
        <v>0</v>
      </c>
      <c r="N49" s="31">
        <f t="shared" si="4"/>
        <v>3883</v>
      </c>
      <c r="O49" s="36">
        <f t="shared" si="5"/>
        <v>0.77659999999999996</v>
      </c>
      <c r="P49" s="31">
        <v>742</v>
      </c>
      <c r="Q49" s="31">
        <v>0</v>
      </c>
      <c r="R49" s="31">
        <v>750</v>
      </c>
      <c r="S49" s="31">
        <v>1397</v>
      </c>
      <c r="T49" s="36">
        <f t="shared" si="6"/>
        <v>1.8626666666666667</v>
      </c>
      <c r="U49" s="36">
        <f t="shared" si="7"/>
        <v>-0.5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10008</v>
      </c>
      <c r="E50" s="31">
        <v>10008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11008</v>
      </c>
      <c r="E53" s="32">
        <f>SUM(E48:E52)</f>
        <v>15008</v>
      </c>
      <c r="F53" s="32">
        <f>SUM(F48:F52)</f>
        <v>426</v>
      </c>
      <c r="G53" s="37">
        <f t="shared" si="0"/>
        <v>3.8699127906976744E-2</v>
      </c>
      <c r="H53" s="32">
        <f>SUM(H48:H52)</f>
        <v>3086</v>
      </c>
      <c r="I53" s="37">
        <f t="shared" si="1"/>
        <v>0.28034156976744184</v>
      </c>
      <c r="J53" s="32">
        <f>SUM(J48:J52)</f>
        <v>371</v>
      </c>
      <c r="K53" s="37">
        <f t="shared" si="2"/>
        <v>2.4720149253731342E-2</v>
      </c>
      <c r="L53" s="32">
        <f>SUM(L48:L52)</f>
        <v>0</v>
      </c>
      <c r="M53" s="37">
        <f t="shared" si="3"/>
        <v>0</v>
      </c>
      <c r="N53" s="32">
        <f t="shared" si="4"/>
        <v>3883</v>
      </c>
      <c r="O53" s="37">
        <f t="shared" si="5"/>
        <v>0.25872867803837951</v>
      </c>
      <c r="P53" s="32">
        <f>SUM(P48:P52)</f>
        <v>742</v>
      </c>
      <c r="Q53" s="32">
        <f>SUM(Q48:Q52)</f>
        <v>0</v>
      </c>
      <c r="R53" s="32">
        <f>SUM(R48:R52)</f>
        <v>750</v>
      </c>
      <c r="S53" s="32">
        <f>SUM(S48:S52)</f>
        <v>1397</v>
      </c>
      <c r="T53" s="37">
        <f t="shared" si="6"/>
        <v>1.8626666666666667</v>
      </c>
      <c r="U53" s="37">
        <f t="shared" si="7"/>
        <v>-0.5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57776866</v>
      </c>
      <c r="E54" s="32">
        <f>SUM(E8:E9,E11:E18,E20:E26,E28:E34,E36:E39,E41:E46,E48:E52)</f>
        <v>57816977</v>
      </c>
      <c r="F54" s="32">
        <f>SUM(F8:F9,F11:F18,F20:F26,F28:F34,F36:F39,F41:F46,F48:F52)</f>
        <v>5779342</v>
      </c>
      <c r="G54" s="37">
        <f t="shared" si="0"/>
        <v>0.10002865160599053</v>
      </c>
      <c r="H54" s="32">
        <f>SUM(H8:H9,H11:H18,H20:H26,H28:H34,H36:H39,H41:H46,H48:H52)</f>
        <v>6901080</v>
      </c>
      <c r="I54" s="37">
        <f t="shared" si="1"/>
        <v>0.11944365414351135</v>
      </c>
      <c r="J54" s="32">
        <f>SUM(J8:J9,J11:J18,J20:J26,J28:J34,J36:J39,J41:J46,J48:J52)</f>
        <v>6348170</v>
      </c>
      <c r="K54" s="37">
        <f t="shared" si="2"/>
        <v>0.10979768105136317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19028592</v>
      </c>
      <c r="O54" s="37">
        <f t="shared" si="5"/>
        <v>0.32911772609626405</v>
      </c>
      <c r="P54" s="32">
        <f>SUM(P8:P9,P11:P18,P20:P26,P28:P34,P36:P39,P41:P46,P48:P52)</f>
        <v>7056869</v>
      </c>
      <c r="Q54" s="32">
        <f>SUM(Q8:Q9,Q11:Q18,Q20:Q26,Q28:Q34,Q36:Q39,Q41:Q46,Q48:Q52)</f>
        <v>57462163</v>
      </c>
      <c r="R54" s="32">
        <f>SUM(R8:R9,R11:R18,R20:R26,R28:R34,R36:R39,R41:R46,R48:R52)</f>
        <v>58049366</v>
      </c>
      <c r="S54" s="32">
        <f>SUM(S8:S9,S11:S18,S20:S26,S28:S34,S36:S39,S41:S46,S48:S52)</f>
        <v>23461441</v>
      </c>
      <c r="T54" s="37">
        <f t="shared" si="6"/>
        <v>0.40416360447416427</v>
      </c>
      <c r="U54" s="37">
        <f t="shared" si="7"/>
        <v>-0.10042683235298833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9200560</v>
      </c>
      <c r="E57" s="31">
        <v>9200560</v>
      </c>
      <c r="F57" s="31">
        <v>1139488</v>
      </c>
      <c r="G57" s="36">
        <f t="shared" ref="G57:G85" si="8">IF(($D57      =0),0,($F57      /$D57      ))</f>
        <v>0.12384985261766675</v>
      </c>
      <c r="H57" s="31">
        <v>718501</v>
      </c>
      <c r="I57" s="36">
        <f t="shared" ref="I57:I85" si="9">IF(($D57      =0),0,($H57      /$D57      ))</f>
        <v>7.8093181284617452E-2</v>
      </c>
      <c r="J57" s="31">
        <v>814543</v>
      </c>
      <c r="K57" s="36">
        <f t="shared" ref="K57:K85" si="10">IF(($E57      =0),0,($J57      /$E57      ))</f>
        <v>8.85318937108176E-2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2672532</v>
      </c>
      <c r="O57" s="36">
        <f t="shared" ref="O57:O85" si="13">IF(($E57      =0),0,($N57      /$E57      ))</f>
        <v>0.29047492761310179</v>
      </c>
      <c r="P57" s="31">
        <v>752632</v>
      </c>
      <c r="Q57" s="31">
        <v>8932582</v>
      </c>
      <c r="R57" s="31">
        <v>8932582</v>
      </c>
      <c r="S57" s="31">
        <v>1757948</v>
      </c>
      <c r="T57" s="36">
        <f t="shared" ref="T57:T85" si="14">IF(($R57      =0),0,($S57      /$R57      ))</f>
        <v>0.19680177579114302</v>
      </c>
      <c r="U57" s="36">
        <f t="shared" ref="U57:U85" si="15">IF(($P57      =0),0,(($J57      /$P57      )-1))</f>
        <v>8.2259324610168161E-2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9200560</v>
      </c>
      <c r="E58" s="32">
        <f>E57</f>
        <v>9200560</v>
      </c>
      <c r="F58" s="32">
        <f>F57</f>
        <v>1139488</v>
      </c>
      <c r="G58" s="37">
        <f t="shared" si="8"/>
        <v>0.12384985261766675</v>
      </c>
      <c r="H58" s="32">
        <f>H57</f>
        <v>718501</v>
      </c>
      <c r="I58" s="37">
        <f t="shared" si="9"/>
        <v>7.8093181284617452E-2</v>
      </c>
      <c r="J58" s="32">
        <f>J57</f>
        <v>814543</v>
      </c>
      <c r="K58" s="37">
        <f t="shared" si="10"/>
        <v>8.85318937108176E-2</v>
      </c>
      <c r="L58" s="32">
        <f>L57</f>
        <v>0</v>
      </c>
      <c r="M58" s="37">
        <f t="shared" si="11"/>
        <v>0</v>
      </c>
      <c r="N58" s="32">
        <f t="shared" si="12"/>
        <v>2672532</v>
      </c>
      <c r="O58" s="37">
        <f t="shared" si="13"/>
        <v>0.29047492761310179</v>
      </c>
      <c r="P58" s="32">
        <f>P57</f>
        <v>752632</v>
      </c>
      <c r="Q58" s="32">
        <f>Q57</f>
        <v>8932582</v>
      </c>
      <c r="R58" s="32">
        <f>R57</f>
        <v>8932582</v>
      </c>
      <c r="S58" s="32">
        <f>S57</f>
        <v>1757948</v>
      </c>
      <c r="T58" s="37">
        <f t="shared" si="14"/>
        <v>0.19680177579114302</v>
      </c>
      <c r="U58" s="37">
        <f t="shared" si="15"/>
        <v>8.2259324610168161E-2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2564133</v>
      </c>
      <c r="E59" s="31">
        <v>2564133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2564133</v>
      </c>
      <c r="E63" s="32">
        <f>SUM(E59:E62)</f>
        <v>2564133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220035</v>
      </c>
      <c r="E65" s="31">
        <v>220035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205641</v>
      </c>
      <c r="R65" s="31">
        <v>205641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1242263</v>
      </c>
      <c r="E66" s="31">
        <v>1150000</v>
      </c>
      <c r="F66" s="31">
        <v>568661</v>
      </c>
      <c r="G66" s="36">
        <f t="shared" si="8"/>
        <v>0.45776216469459363</v>
      </c>
      <c r="H66" s="31">
        <v>162544</v>
      </c>
      <c r="I66" s="36">
        <f t="shared" si="9"/>
        <v>0.13084507869911605</v>
      </c>
      <c r="J66" s="31">
        <v>191347</v>
      </c>
      <c r="K66" s="36">
        <f t="shared" si="10"/>
        <v>0.1663886956521739</v>
      </c>
      <c r="L66" s="31">
        <v>0</v>
      </c>
      <c r="M66" s="36">
        <f t="shared" si="11"/>
        <v>0</v>
      </c>
      <c r="N66" s="31">
        <f t="shared" si="12"/>
        <v>922552</v>
      </c>
      <c r="O66" s="36">
        <f t="shared" si="13"/>
        <v>0.80221913043478266</v>
      </c>
      <c r="P66" s="31">
        <v>184425</v>
      </c>
      <c r="Q66" s="31">
        <v>1150000</v>
      </c>
      <c r="R66" s="31">
        <v>1150000</v>
      </c>
      <c r="S66" s="31">
        <v>923395</v>
      </c>
      <c r="T66" s="36">
        <f t="shared" si="14"/>
        <v>0.80295217391304352</v>
      </c>
      <c r="U66" s="36">
        <f t="shared" si="15"/>
        <v>3.7532872441371934E-2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1549962</v>
      </c>
      <c r="E67" s="31">
        <v>1549962</v>
      </c>
      <c r="F67" s="31">
        <v>112418</v>
      </c>
      <c r="G67" s="36">
        <f t="shared" si="8"/>
        <v>7.2529520078556758E-2</v>
      </c>
      <c r="H67" s="31">
        <v>136299</v>
      </c>
      <c r="I67" s="36">
        <f t="shared" si="9"/>
        <v>8.7936994584383366E-2</v>
      </c>
      <c r="J67" s="31">
        <v>175252</v>
      </c>
      <c r="K67" s="36">
        <f t="shared" si="10"/>
        <v>0.11306857845547182</v>
      </c>
      <c r="L67" s="31">
        <v>0</v>
      </c>
      <c r="M67" s="36">
        <f t="shared" si="11"/>
        <v>0</v>
      </c>
      <c r="N67" s="31">
        <f t="shared" si="12"/>
        <v>423969</v>
      </c>
      <c r="O67" s="36">
        <f t="shared" si="13"/>
        <v>0.27353509311841195</v>
      </c>
      <c r="P67" s="31">
        <v>73813</v>
      </c>
      <c r="Q67" s="31">
        <v>1462228</v>
      </c>
      <c r="R67" s="31">
        <v>1462228</v>
      </c>
      <c r="S67" s="31">
        <v>242825</v>
      </c>
      <c r="T67" s="36">
        <f t="shared" si="14"/>
        <v>0.16606507329910247</v>
      </c>
      <c r="U67" s="36">
        <f t="shared" si="15"/>
        <v>1.3742701150203893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155583</v>
      </c>
      <c r="G68" s="36">
        <f t="shared" si="8"/>
        <v>0</v>
      </c>
      <c r="H68" s="31">
        <v>-58348</v>
      </c>
      <c r="I68" s="36">
        <f t="shared" si="9"/>
        <v>0</v>
      </c>
      <c r="J68" s="31">
        <v>-15982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81253</v>
      </c>
      <c r="O68" s="36">
        <f t="shared" si="13"/>
        <v>0</v>
      </c>
      <c r="P68" s="31">
        <v>0</v>
      </c>
      <c r="Q68" s="31">
        <v>30437</v>
      </c>
      <c r="R68" s="31">
        <v>-297996</v>
      </c>
      <c r="S68" s="31">
        <v>-92479</v>
      </c>
      <c r="T68" s="36">
        <f t="shared" si="14"/>
        <v>0.31033638035409872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3012260</v>
      </c>
      <c r="E70" s="32">
        <f>SUM(E64:E69)</f>
        <v>2919997</v>
      </c>
      <c r="F70" s="32">
        <f>SUM(F64:F69)</f>
        <v>836662</v>
      </c>
      <c r="G70" s="37">
        <f t="shared" si="8"/>
        <v>0.2777522524616069</v>
      </c>
      <c r="H70" s="32">
        <f>SUM(H64:H69)</f>
        <v>240495</v>
      </c>
      <c r="I70" s="37">
        <f t="shared" si="9"/>
        <v>7.9838725740805902E-2</v>
      </c>
      <c r="J70" s="32">
        <f>SUM(J64:J69)</f>
        <v>350617</v>
      </c>
      <c r="K70" s="37">
        <f t="shared" si="10"/>
        <v>0.12007443843264222</v>
      </c>
      <c r="L70" s="32">
        <f>SUM(L64:L69)</f>
        <v>0</v>
      </c>
      <c r="M70" s="37">
        <f t="shared" si="11"/>
        <v>0</v>
      </c>
      <c r="N70" s="32">
        <f t="shared" si="12"/>
        <v>1427774</v>
      </c>
      <c r="O70" s="37">
        <f t="shared" si="13"/>
        <v>0.48896420099061744</v>
      </c>
      <c r="P70" s="32">
        <f>SUM(P64:P69)</f>
        <v>258238</v>
      </c>
      <c r="Q70" s="32">
        <f>SUM(Q64:Q69)</f>
        <v>2848306</v>
      </c>
      <c r="R70" s="32">
        <f>SUM(R64:R69)</f>
        <v>2519873</v>
      </c>
      <c r="S70" s="32">
        <f>SUM(S64:S69)</f>
        <v>1073741</v>
      </c>
      <c r="T70" s="37">
        <f t="shared" si="14"/>
        <v>0.42610917296228817</v>
      </c>
      <c r="U70" s="37">
        <f t="shared" si="15"/>
        <v>0.35772814225636806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39828</v>
      </c>
      <c r="E71" s="31">
        <v>13896</v>
      </c>
      <c r="F71" s="31">
        <v>1285</v>
      </c>
      <c r="G71" s="36">
        <f t="shared" si="8"/>
        <v>3.2263734056442707E-2</v>
      </c>
      <c r="H71" s="31">
        <v>4264</v>
      </c>
      <c r="I71" s="36">
        <f t="shared" si="9"/>
        <v>0.10706035954604801</v>
      </c>
      <c r="J71" s="31">
        <v>25462</v>
      </c>
      <c r="K71" s="36">
        <f t="shared" si="10"/>
        <v>1.8323258491652274</v>
      </c>
      <c r="L71" s="31">
        <v>0</v>
      </c>
      <c r="M71" s="36">
        <f t="shared" si="11"/>
        <v>0</v>
      </c>
      <c r="N71" s="31">
        <f t="shared" si="12"/>
        <v>31011</v>
      </c>
      <c r="O71" s="36">
        <f t="shared" si="13"/>
        <v>2.2316493955094989</v>
      </c>
      <c r="P71" s="31">
        <v>8442</v>
      </c>
      <c r="Q71" s="31">
        <v>15012</v>
      </c>
      <c r="R71" s="31">
        <v>37912</v>
      </c>
      <c r="S71" s="31">
        <v>26046</v>
      </c>
      <c r="T71" s="36">
        <f t="shared" si="14"/>
        <v>0.68701202785397764</v>
      </c>
      <c r="U71" s="36">
        <f t="shared" si="15"/>
        <v>2.0161099265576876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82836</v>
      </c>
      <c r="E72" s="31">
        <v>82836</v>
      </c>
      <c r="F72" s="31">
        <v>7702</v>
      </c>
      <c r="G72" s="36">
        <f t="shared" si="8"/>
        <v>9.2978898063643831E-2</v>
      </c>
      <c r="H72" s="31">
        <v>4602</v>
      </c>
      <c r="I72" s="36">
        <f t="shared" si="9"/>
        <v>5.5555555555555552E-2</v>
      </c>
      <c r="J72" s="31">
        <v>9204</v>
      </c>
      <c r="K72" s="36">
        <f t="shared" si="10"/>
        <v>0.1111111111111111</v>
      </c>
      <c r="L72" s="31">
        <v>0</v>
      </c>
      <c r="M72" s="36">
        <f t="shared" si="11"/>
        <v>0</v>
      </c>
      <c r="N72" s="31">
        <f t="shared" si="12"/>
        <v>21508</v>
      </c>
      <c r="O72" s="36">
        <f t="shared" si="13"/>
        <v>0.25964556473031047</v>
      </c>
      <c r="P72" s="31">
        <v>6276</v>
      </c>
      <c r="Q72" s="31">
        <v>75304</v>
      </c>
      <c r="R72" s="31">
        <v>75304</v>
      </c>
      <c r="S72" s="31">
        <v>19555</v>
      </c>
      <c r="T72" s="36">
        <f t="shared" si="14"/>
        <v>0.25968076065016465</v>
      </c>
      <c r="U72" s="36">
        <f t="shared" si="15"/>
        <v>0.46653919694072665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6848486</v>
      </c>
      <c r="E73" s="31">
        <v>6566166</v>
      </c>
      <c r="F73" s="31">
        <v>2624311</v>
      </c>
      <c r="G73" s="36">
        <f t="shared" si="8"/>
        <v>0.38319578955115041</v>
      </c>
      <c r="H73" s="31">
        <v>151861</v>
      </c>
      <c r="I73" s="36">
        <f t="shared" si="9"/>
        <v>2.2174390076872465E-2</v>
      </c>
      <c r="J73" s="31">
        <v>186926</v>
      </c>
      <c r="K73" s="36">
        <f t="shared" si="10"/>
        <v>2.8468058833724278E-2</v>
      </c>
      <c r="L73" s="31">
        <v>0</v>
      </c>
      <c r="M73" s="36">
        <f t="shared" si="11"/>
        <v>0</v>
      </c>
      <c r="N73" s="31">
        <f t="shared" si="12"/>
        <v>2963098</v>
      </c>
      <c r="O73" s="36">
        <f t="shared" si="13"/>
        <v>0.45126760426099494</v>
      </c>
      <c r="P73" s="31">
        <v>158387</v>
      </c>
      <c r="Q73" s="31">
        <v>6476491</v>
      </c>
      <c r="R73" s="31">
        <v>6476491</v>
      </c>
      <c r="S73" s="31">
        <v>483093</v>
      </c>
      <c r="T73" s="36">
        <f t="shared" si="14"/>
        <v>7.4591781259327E-2</v>
      </c>
      <c r="U73" s="36">
        <f t="shared" si="15"/>
        <v>0.18018524247570822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1166000</v>
      </c>
      <c r="E74" s="31">
        <v>3106745</v>
      </c>
      <c r="F74" s="31">
        <v>125220</v>
      </c>
      <c r="G74" s="36">
        <f t="shared" si="8"/>
        <v>0.10739279588336192</v>
      </c>
      <c r="H74" s="31">
        <v>931783</v>
      </c>
      <c r="I74" s="36">
        <f t="shared" si="9"/>
        <v>0.7991277873070326</v>
      </c>
      <c r="J74" s="31">
        <v>85122</v>
      </c>
      <c r="K74" s="36">
        <f t="shared" si="10"/>
        <v>2.7399094550727528E-2</v>
      </c>
      <c r="L74" s="31">
        <v>0</v>
      </c>
      <c r="M74" s="36">
        <f t="shared" si="11"/>
        <v>0</v>
      </c>
      <c r="N74" s="31">
        <f t="shared" si="12"/>
        <v>1142125</v>
      </c>
      <c r="O74" s="36">
        <f t="shared" si="13"/>
        <v>0.36762753299675383</v>
      </c>
      <c r="P74" s="31">
        <v>124960</v>
      </c>
      <c r="Q74" s="31">
        <v>1800334</v>
      </c>
      <c r="R74" s="31">
        <v>1100000</v>
      </c>
      <c r="S74" s="31">
        <v>706568</v>
      </c>
      <c r="T74" s="36">
        <f t="shared" si="14"/>
        <v>0.64233454545454549</v>
      </c>
      <c r="U74" s="36">
        <f t="shared" si="15"/>
        <v>-0.31880601792573626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6093156</v>
      </c>
      <c r="E76" s="31">
        <v>6023156</v>
      </c>
      <c r="F76" s="31">
        <v>83309</v>
      </c>
      <c r="G76" s="36">
        <f t="shared" si="8"/>
        <v>1.3672553271243998E-2</v>
      </c>
      <c r="H76" s="31">
        <v>70087</v>
      </c>
      <c r="I76" s="36">
        <f t="shared" si="9"/>
        <v>1.1502577646132809E-2</v>
      </c>
      <c r="J76" s="31">
        <v>105034</v>
      </c>
      <c r="K76" s="36">
        <f t="shared" si="10"/>
        <v>1.7438366198717085E-2</v>
      </c>
      <c r="L76" s="31">
        <v>0</v>
      </c>
      <c r="M76" s="36">
        <f t="shared" si="11"/>
        <v>0</v>
      </c>
      <c r="N76" s="31">
        <f t="shared" si="12"/>
        <v>258430</v>
      </c>
      <c r="O76" s="36">
        <f t="shared" si="13"/>
        <v>4.2906077810370508E-2</v>
      </c>
      <c r="P76" s="31">
        <v>66764</v>
      </c>
      <c r="Q76" s="31">
        <v>5898152</v>
      </c>
      <c r="R76" s="31">
        <v>5898152</v>
      </c>
      <c r="S76" s="31">
        <v>150003</v>
      </c>
      <c r="T76" s="36">
        <f t="shared" si="14"/>
        <v>2.5432203171434034E-2</v>
      </c>
      <c r="U76" s="36">
        <f t="shared" si="15"/>
        <v>0.5732131088610628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14230306</v>
      </c>
      <c r="E78" s="32">
        <f>SUM(E71:E77)</f>
        <v>15792799</v>
      </c>
      <c r="F78" s="32">
        <f>SUM(F71:F77)</f>
        <v>2841827</v>
      </c>
      <c r="G78" s="37">
        <f t="shared" si="8"/>
        <v>0.19970245193603003</v>
      </c>
      <c r="H78" s="32">
        <f>SUM(H71:H77)</f>
        <v>1162597</v>
      </c>
      <c r="I78" s="37">
        <f t="shared" si="9"/>
        <v>8.1698664807348484E-2</v>
      </c>
      <c r="J78" s="32">
        <f>SUM(J71:J77)</f>
        <v>411748</v>
      </c>
      <c r="K78" s="37">
        <f t="shared" si="10"/>
        <v>2.6071882507970878E-2</v>
      </c>
      <c r="L78" s="32">
        <f>SUM(L71:L77)</f>
        <v>0</v>
      </c>
      <c r="M78" s="37">
        <f t="shared" si="11"/>
        <v>0</v>
      </c>
      <c r="N78" s="32">
        <f t="shared" si="12"/>
        <v>4416172</v>
      </c>
      <c r="O78" s="37">
        <f t="shared" si="13"/>
        <v>0.27963200190162618</v>
      </c>
      <c r="P78" s="32">
        <f>SUM(P71:P77)</f>
        <v>364829</v>
      </c>
      <c r="Q78" s="32">
        <f>SUM(Q71:Q77)</f>
        <v>14265293</v>
      </c>
      <c r="R78" s="32">
        <f>SUM(R71:R77)</f>
        <v>13587859</v>
      </c>
      <c r="S78" s="32">
        <f>SUM(S71:S77)</f>
        <v>1385265</v>
      </c>
      <c r="T78" s="37">
        <f t="shared" si="14"/>
        <v>0.10194873232052232</v>
      </c>
      <c r="U78" s="37">
        <f t="shared" si="15"/>
        <v>0.1286054562548482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5232012</v>
      </c>
      <c r="E79" s="31">
        <v>5232012</v>
      </c>
      <c r="F79" s="31">
        <v>217902</v>
      </c>
      <c r="G79" s="36">
        <f t="shared" si="8"/>
        <v>4.1647840257247118E-2</v>
      </c>
      <c r="H79" s="31">
        <v>846254</v>
      </c>
      <c r="I79" s="36">
        <f t="shared" si="9"/>
        <v>0.16174542413129023</v>
      </c>
      <c r="J79" s="31">
        <v>1003774</v>
      </c>
      <c r="K79" s="36">
        <f t="shared" si="10"/>
        <v>0.19185238871776289</v>
      </c>
      <c r="L79" s="31">
        <v>0</v>
      </c>
      <c r="M79" s="36">
        <f t="shared" si="11"/>
        <v>0</v>
      </c>
      <c r="N79" s="31">
        <f t="shared" si="12"/>
        <v>2067930</v>
      </c>
      <c r="O79" s="36">
        <f t="shared" si="13"/>
        <v>0.39524565310630022</v>
      </c>
      <c r="P79" s="31">
        <v>1860007</v>
      </c>
      <c r="Q79" s="31">
        <v>4956452</v>
      </c>
      <c r="R79" s="31">
        <v>4987618</v>
      </c>
      <c r="S79" s="31">
        <v>1860007</v>
      </c>
      <c r="T79" s="36">
        <f t="shared" si="14"/>
        <v>0.37292491125022004</v>
      </c>
      <c r="U79" s="36">
        <f t="shared" si="15"/>
        <v>-0.46033859012358558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747833</v>
      </c>
      <c r="E80" s="31">
        <v>210798</v>
      </c>
      <c r="F80" s="31">
        <v>39495</v>
      </c>
      <c r="G80" s="36">
        <f t="shared" si="8"/>
        <v>5.2812593185911826E-2</v>
      </c>
      <c r="H80" s="31">
        <v>39386</v>
      </c>
      <c r="I80" s="36">
        <f t="shared" si="9"/>
        <v>5.2666838719339748E-2</v>
      </c>
      <c r="J80" s="31">
        <v>34219</v>
      </c>
      <c r="K80" s="36">
        <f t="shared" si="10"/>
        <v>0.16233076215144357</v>
      </c>
      <c r="L80" s="31">
        <v>0</v>
      </c>
      <c r="M80" s="36">
        <f t="shared" si="11"/>
        <v>0</v>
      </c>
      <c r="N80" s="31">
        <f t="shared" si="12"/>
        <v>113100</v>
      </c>
      <c r="O80" s="36">
        <f t="shared" si="13"/>
        <v>0.53653260467366859</v>
      </c>
      <c r="P80" s="31">
        <v>31639</v>
      </c>
      <c r="Q80" s="31">
        <v>212314</v>
      </c>
      <c r="R80" s="31">
        <v>227314</v>
      </c>
      <c r="S80" s="31">
        <v>101303</v>
      </c>
      <c r="T80" s="36">
        <f t="shared" si="14"/>
        <v>0.44565226954785009</v>
      </c>
      <c r="U80" s="36">
        <f t="shared" si="15"/>
        <v>8.1544928727203869E-2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461010</v>
      </c>
      <c r="E81" s="31">
        <v>461010</v>
      </c>
      <c r="F81" s="31">
        <v>51841</v>
      </c>
      <c r="G81" s="36">
        <f t="shared" si="8"/>
        <v>0.11245092297347128</v>
      </c>
      <c r="H81" s="31">
        <v>111802</v>
      </c>
      <c r="I81" s="36">
        <f t="shared" si="9"/>
        <v>0.24251534673868247</v>
      </c>
      <c r="J81" s="31">
        <v>65973</v>
      </c>
      <c r="K81" s="36">
        <f t="shared" si="10"/>
        <v>0.14310535563219887</v>
      </c>
      <c r="L81" s="31">
        <v>0</v>
      </c>
      <c r="M81" s="36">
        <f t="shared" si="11"/>
        <v>0</v>
      </c>
      <c r="N81" s="31">
        <f t="shared" si="12"/>
        <v>229616</v>
      </c>
      <c r="O81" s="36">
        <f t="shared" si="13"/>
        <v>0.49807162534435262</v>
      </c>
      <c r="P81" s="31">
        <v>108986</v>
      </c>
      <c r="Q81" s="31">
        <v>256010</v>
      </c>
      <c r="R81" s="31">
        <v>506010</v>
      </c>
      <c r="S81" s="31">
        <v>283253</v>
      </c>
      <c r="T81" s="36">
        <f t="shared" si="14"/>
        <v>0.5597774747534634</v>
      </c>
      <c r="U81" s="36">
        <f t="shared" si="15"/>
        <v>-0.39466536986401923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6440855</v>
      </c>
      <c r="E84" s="32">
        <f>SUM(E79:E83)</f>
        <v>5903820</v>
      </c>
      <c r="F84" s="32">
        <f>SUM(F79:F83)</f>
        <v>309238</v>
      </c>
      <c r="G84" s="37">
        <f t="shared" si="8"/>
        <v>4.801194872419888E-2</v>
      </c>
      <c r="H84" s="32">
        <f>SUM(H79:H83)</f>
        <v>997442</v>
      </c>
      <c r="I84" s="37">
        <f t="shared" si="9"/>
        <v>0.15486173807669945</v>
      </c>
      <c r="J84" s="32">
        <f>SUM(J79:J83)</f>
        <v>1103966</v>
      </c>
      <c r="K84" s="37">
        <f t="shared" si="10"/>
        <v>0.18699181208099164</v>
      </c>
      <c r="L84" s="32">
        <f>SUM(L79:L83)</f>
        <v>0</v>
      </c>
      <c r="M84" s="37">
        <f t="shared" si="11"/>
        <v>0</v>
      </c>
      <c r="N84" s="32">
        <f t="shared" si="12"/>
        <v>2410646</v>
      </c>
      <c r="O84" s="37">
        <f t="shared" si="13"/>
        <v>0.40831969809377655</v>
      </c>
      <c r="P84" s="32">
        <f>SUM(P79:P83)</f>
        <v>2000632</v>
      </c>
      <c r="Q84" s="32">
        <f>SUM(Q79:Q83)</f>
        <v>5424776</v>
      </c>
      <c r="R84" s="32">
        <f>SUM(R79:R83)</f>
        <v>5720942</v>
      </c>
      <c r="S84" s="32">
        <f>SUM(S79:S83)</f>
        <v>2244563</v>
      </c>
      <c r="T84" s="37">
        <f t="shared" si="14"/>
        <v>0.39234150599673967</v>
      </c>
      <c r="U84" s="37">
        <f t="shared" si="15"/>
        <v>-0.4481913715265976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35448114</v>
      </c>
      <c r="E85" s="32">
        <f>SUM(E57,E59:E62,E64:E69,E71:E77,E79:E83)</f>
        <v>36381309</v>
      </c>
      <c r="F85" s="32">
        <f>SUM(F57,F59:F62,F64:F69,F71:F77,F79:F83)</f>
        <v>5127215</v>
      </c>
      <c r="G85" s="37">
        <f t="shared" si="8"/>
        <v>0.1446399941051871</v>
      </c>
      <c r="H85" s="32">
        <f>SUM(H57,H59:H62,H64:H69,H71:H77,H79:H83)</f>
        <v>3119035</v>
      </c>
      <c r="I85" s="37">
        <f t="shared" si="9"/>
        <v>8.7988743209300224E-2</v>
      </c>
      <c r="J85" s="32">
        <f>SUM(J57,J59:J62,J64:J69,J71:J77,J79:J83)</f>
        <v>2680874</v>
      </c>
      <c r="K85" s="37">
        <f t="shared" si="10"/>
        <v>7.3688222707984474E-2</v>
      </c>
      <c r="L85" s="32">
        <f>SUM(L57,L59:L62,L64:L69,L71:L77,L79:L83)</f>
        <v>0</v>
      </c>
      <c r="M85" s="37">
        <f t="shared" si="11"/>
        <v>0</v>
      </c>
      <c r="N85" s="32">
        <f t="shared" si="12"/>
        <v>10927124</v>
      </c>
      <c r="O85" s="37">
        <f t="shared" si="13"/>
        <v>0.3003499406797045</v>
      </c>
      <c r="P85" s="32">
        <f>SUM(P57,P59:P62,P64:P69,P71:P77,P79:P83)</f>
        <v>3376331</v>
      </c>
      <c r="Q85" s="32">
        <f>SUM(Q57,Q59:Q62,Q64:Q69,Q71:Q77,Q79:Q83)</f>
        <v>31470957</v>
      </c>
      <c r="R85" s="32">
        <f>SUM(R57,R59:R62,R64:R69,R71:R77,R79:R83)</f>
        <v>30761256</v>
      </c>
      <c r="S85" s="32">
        <f>SUM(S57,S59:S62,S64:S69,S71:S77,S79:S83)</f>
        <v>6461517</v>
      </c>
      <c r="T85" s="37">
        <f t="shared" si="14"/>
        <v>0.21005374422942938</v>
      </c>
      <c r="U85" s="37">
        <f t="shared" si="15"/>
        <v>-0.20598010088465857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4655568</v>
      </c>
      <c r="E88" s="31">
        <v>4482926</v>
      </c>
      <c r="F88" s="31">
        <v>930109</v>
      </c>
      <c r="G88" s="36">
        <f t="shared" ref="G88:G99" si="16">IF(($D88      =0),0,($F88      /$D88      ))</f>
        <v>0.19978421537393504</v>
      </c>
      <c r="H88" s="31">
        <v>1749577</v>
      </c>
      <c r="I88" s="36">
        <f t="shared" ref="I88:I99" si="17">IF(($D88      =0),0,($H88      /$D88      ))</f>
        <v>0.37580312434487051</v>
      </c>
      <c r="J88" s="31">
        <v>1593396</v>
      </c>
      <c r="K88" s="36">
        <f t="shared" ref="K88:K99" si="18">IF(($E88      =0),0,($J88      /$E88      ))</f>
        <v>0.35543660546705436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4273082</v>
      </c>
      <c r="O88" s="36">
        <f t="shared" ref="O88:O99" si="21">IF(($E88      =0),0,($N88      /$E88      ))</f>
        <v>0.95319039395252114</v>
      </c>
      <c r="P88" s="31">
        <v>2141863</v>
      </c>
      <c r="Q88" s="31">
        <v>1864119</v>
      </c>
      <c r="R88" s="31">
        <v>4077119</v>
      </c>
      <c r="S88" s="31">
        <v>4532567</v>
      </c>
      <c r="T88" s="36">
        <f t="shared" ref="T88:T99" si="22">IF(($R88      =0),0,($S88      /$R88      ))</f>
        <v>1.1117082920562289</v>
      </c>
      <c r="U88" s="36">
        <f t="shared" ref="U88:U99" si="23">IF(($P88      =0),0,(($J88      /$P88      )-1))</f>
        <v>-0.25607006610600214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21281000</v>
      </c>
      <c r="E89" s="31">
        <v>21281000</v>
      </c>
      <c r="F89" s="31">
        <v>2501809</v>
      </c>
      <c r="G89" s="36">
        <f t="shared" si="16"/>
        <v>0.11756068793759691</v>
      </c>
      <c r="H89" s="31">
        <v>1350987</v>
      </c>
      <c r="I89" s="36">
        <f t="shared" si="17"/>
        <v>6.3483247967670686E-2</v>
      </c>
      <c r="J89" s="31">
        <v>3857427</v>
      </c>
      <c r="K89" s="36">
        <f t="shared" si="18"/>
        <v>0.18126154785959306</v>
      </c>
      <c r="L89" s="31">
        <v>0</v>
      </c>
      <c r="M89" s="36">
        <f t="shared" si="19"/>
        <v>0</v>
      </c>
      <c r="N89" s="31">
        <f t="shared" si="20"/>
        <v>7710223</v>
      </c>
      <c r="O89" s="36">
        <f t="shared" si="21"/>
        <v>0.36230548376486066</v>
      </c>
      <c r="P89" s="31">
        <v>2978450</v>
      </c>
      <c r="Q89" s="31">
        <v>21980000</v>
      </c>
      <c r="R89" s="31">
        <v>20309000</v>
      </c>
      <c r="S89" s="31">
        <v>8554173</v>
      </c>
      <c r="T89" s="36">
        <f t="shared" si="22"/>
        <v>0.42120109311142845</v>
      </c>
      <c r="U89" s="36">
        <f t="shared" si="23"/>
        <v>0.29511222280044991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25403167</v>
      </c>
      <c r="E90" s="31">
        <v>25403166</v>
      </c>
      <c r="F90" s="31">
        <v>2890286</v>
      </c>
      <c r="G90" s="36">
        <f t="shared" si="16"/>
        <v>0.11377660116157957</v>
      </c>
      <c r="H90" s="31">
        <v>4675896</v>
      </c>
      <c r="I90" s="36">
        <f t="shared" si="17"/>
        <v>0.18406744324437974</v>
      </c>
      <c r="J90" s="31">
        <v>4850761</v>
      </c>
      <c r="K90" s="36">
        <f t="shared" si="18"/>
        <v>0.1909510412993404</v>
      </c>
      <c r="L90" s="31">
        <v>0</v>
      </c>
      <c r="M90" s="36">
        <f t="shared" si="19"/>
        <v>0</v>
      </c>
      <c r="N90" s="31">
        <f t="shared" si="20"/>
        <v>12416943</v>
      </c>
      <c r="O90" s="36">
        <f t="shared" si="21"/>
        <v>0.48879509742998178</v>
      </c>
      <c r="P90" s="31">
        <v>-35117497</v>
      </c>
      <c r="Q90" s="31">
        <v>24192957</v>
      </c>
      <c r="R90" s="31">
        <v>24217957</v>
      </c>
      <c r="S90" s="31">
        <v>-81395120</v>
      </c>
      <c r="T90" s="36">
        <f t="shared" si="22"/>
        <v>-3.3609408093341648</v>
      </c>
      <c r="U90" s="36">
        <f t="shared" si="23"/>
        <v>-1.1381294629284087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51339735</v>
      </c>
      <c r="E91" s="32">
        <f>SUM(E88:E90)</f>
        <v>51167092</v>
      </c>
      <c r="F91" s="32">
        <f>SUM(F88:F90)</f>
        <v>6322204</v>
      </c>
      <c r="G91" s="37">
        <f t="shared" si="16"/>
        <v>0.1231444611079508</v>
      </c>
      <c r="H91" s="32">
        <f>SUM(H88:H90)</f>
        <v>7776460</v>
      </c>
      <c r="I91" s="37">
        <f t="shared" si="17"/>
        <v>0.15147059095649792</v>
      </c>
      <c r="J91" s="32">
        <f>SUM(J88:J90)</f>
        <v>10301584</v>
      </c>
      <c r="K91" s="37">
        <f t="shared" si="18"/>
        <v>0.20133221563578402</v>
      </c>
      <c r="L91" s="32">
        <f>SUM(L88:L90)</f>
        <v>0</v>
      </c>
      <c r="M91" s="37">
        <f t="shared" si="19"/>
        <v>0</v>
      </c>
      <c r="N91" s="32">
        <f t="shared" si="20"/>
        <v>24400248</v>
      </c>
      <c r="O91" s="37">
        <f t="shared" si="21"/>
        <v>0.47687384696398222</v>
      </c>
      <c r="P91" s="32">
        <f>SUM(P88:P90)</f>
        <v>-29997184</v>
      </c>
      <c r="Q91" s="32">
        <f>SUM(Q88:Q90)</f>
        <v>48037076</v>
      </c>
      <c r="R91" s="32">
        <f>SUM(R88:R90)</f>
        <v>48604076</v>
      </c>
      <c r="S91" s="32">
        <f>SUM(S88:S90)</f>
        <v>-68308380</v>
      </c>
      <c r="T91" s="37">
        <f t="shared" si="22"/>
        <v>-1.4054043533303668</v>
      </c>
      <c r="U91" s="37">
        <f t="shared" si="23"/>
        <v>-1.3434183688708914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2608</v>
      </c>
      <c r="E92" s="31">
        <v>2608</v>
      </c>
      <c r="F92" s="31">
        <v>674</v>
      </c>
      <c r="G92" s="36">
        <f t="shared" si="16"/>
        <v>0.2584355828220859</v>
      </c>
      <c r="H92" s="31">
        <v>202</v>
      </c>
      <c r="I92" s="36">
        <f t="shared" si="17"/>
        <v>7.7453987730061347E-2</v>
      </c>
      <c r="J92" s="31">
        <v>75754</v>
      </c>
      <c r="K92" s="36">
        <f t="shared" si="18"/>
        <v>29.046779141104295</v>
      </c>
      <c r="L92" s="31">
        <v>0</v>
      </c>
      <c r="M92" s="36">
        <f t="shared" si="19"/>
        <v>0</v>
      </c>
      <c r="N92" s="31">
        <f t="shared" si="20"/>
        <v>76630</v>
      </c>
      <c r="O92" s="36">
        <f t="shared" si="21"/>
        <v>29.382668711656443</v>
      </c>
      <c r="P92" s="31">
        <v>504</v>
      </c>
      <c r="Q92" s="31">
        <v>193</v>
      </c>
      <c r="R92" s="31">
        <v>193</v>
      </c>
      <c r="S92" s="31">
        <v>971</v>
      </c>
      <c r="T92" s="36">
        <f t="shared" si="22"/>
        <v>5.0310880829015545</v>
      </c>
      <c r="U92" s="36">
        <f t="shared" si="23"/>
        <v>149.30555555555554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2868696</v>
      </c>
      <c r="E93" s="31">
        <v>2918696</v>
      </c>
      <c r="F93" s="31">
        <v>1057032</v>
      </c>
      <c r="G93" s="36">
        <f t="shared" si="16"/>
        <v>0.36847124965489547</v>
      </c>
      <c r="H93" s="31">
        <v>114421</v>
      </c>
      <c r="I93" s="36">
        <f t="shared" si="17"/>
        <v>3.9886066700689095E-2</v>
      </c>
      <c r="J93" s="31">
        <v>167698</v>
      </c>
      <c r="K93" s="36">
        <f t="shared" si="18"/>
        <v>5.7456480565293545E-2</v>
      </c>
      <c r="L93" s="31">
        <v>0</v>
      </c>
      <c r="M93" s="36">
        <f t="shared" si="19"/>
        <v>0</v>
      </c>
      <c r="N93" s="31">
        <f t="shared" si="20"/>
        <v>1339151</v>
      </c>
      <c r="O93" s="36">
        <f t="shared" si="21"/>
        <v>0.4588182530828836</v>
      </c>
      <c r="P93" s="31">
        <v>1178335</v>
      </c>
      <c r="Q93" s="31">
        <v>4122805</v>
      </c>
      <c r="R93" s="31">
        <v>5328798</v>
      </c>
      <c r="S93" s="31">
        <v>5173593</v>
      </c>
      <c r="T93" s="36">
        <f t="shared" si="22"/>
        <v>0.97087429472837961</v>
      </c>
      <c r="U93" s="36">
        <f t="shared" si="23"/>
        <v>-0.85768223807321342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10853</v>
      </c>
      <c r="E94" s="31">
        <v>72975</v>
      </c>
      <c r="F94" s="31">
        <v>0</v>
      </c>
      <c r="G94" s="36">
        <f t="shared" si="16"/>
        <v>0</v>
      </c>
      <c r="H94" s="31">
        <v>67626</v>
      </c>
      <c r="I94" s="36">
        <f t="shared" si="17"/>
        <v>6.2310881783838568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67626</v>
      </c>
      <c r="O94" s="36">
        <f t="shared" si="21"/>
        <v>0.92670092497430623</v>
      </c>
      <c r="P94" s="31">
        <v>0</v>
      </c>
      <c r="Q94" s="31">
        <v>9866</v>
      </c>
      <c r="R94" s="31">
        <v>9866</v>
      </c>
      <c r="S94" s="31">
        <v>12415</v>
      </c>
      <c r="T94" s="36">
        <f t="shared" si="22"/>
        <v>1.2583620514899656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2882157</v>
      </c>
      <c r="E96" s="32">
        <f>SUM(E92:E95)</f>
        <v>2994279</v>
      </c>
      <c r="F96" s="32">
        <f>SUM(F92:F95)</f>
        <v>1057706</v>
      </c>
      <c r="G96" s="37">
        <f t="shared" si="16"/>
        <v>0.36698417192401384</v>
      </c>
      <c r="H96" s="32">
        <f>SUM(H92:H95)</f>
        <v>182249</v>
      </c>
      <c r="I96" s="37">
        <f t="shared" si="17"/>
        <v>6.323354348843592E-2</v>
      </c>
      <c r="J96" s="32">
        <f>SUM(J92:J95)</f>
        <v>243452</v>
      </c>
      <c r="K96" s="37">
        <f t="shared" si="18"/>
        <v>8.130571666835322E-2</v>
      </c>
      <c r="L96" s="32">
        <f>SUM(L92:L95)</f>
        <v>0</v>
      </c>
      <c r="M96" s="37">
        <f t="shared" si="19"/>
        <v>0</v>
      </c>
      <c r="N96" s="32">
        <f t="shared" si="20"/>
        <v>1483407</v>
      </c>
      <c r="O96" s="37">
        <f t="shared" si="21"/>
        <v>0.49541375402893317</v>
      </c>
      <c r="P96" s="32">
        <f>SUM(P92:P95)</f>
        <v>1178839</v>
      </c>
      <c r="Q96" s="32">
        <f>SUM(Q92:Q95)</f>
        <v>4132864</v>
      </c>
      <c r="R96" s="32">
        <f>SUM(R92:R95)</f>
        <v>5338857</v>
      </c>
      <c r="S96" s="32">
        <f>SUM(S92:S95)</f>
        <v>5186979</v>
      </c>
      <c r="T96" s="37">
        <f t="shared" si="22"/>
        <v>0.97155233788805362</v>
      </c>
      <c r="U96" s="37">
        <f t="shared" si="23"/>
        <v>-0.79348155261235842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-12756721</v>
      </c>
      <c r="E97" s="31">
        <v>-12756721</v>
      </c>
      <c r="F97" s="31">
        <v>217804</v>
      </c>
      <c r="G97" s="36">
        <f t="shared" si="16"/>
        <v>-1.707366650097623E-2</v>
      </c>
      <c r="H97" s="31">
        <v>7089234</v>
      </c>
      <c r="I97" s="36">
        <f t="shared" si="17"/>
        <v>-0.55572540937439963</v>
      </c>
      <c r="J97" s="31">
        <v>209494</v>
      </c>
      <c r="K97" s="36">
        <f t="shared" si="18"/>
        <v>-1.6422245183538936E-2</v>
      </c>
      <c r="L97" s="31">
        <v>0</v>
      </c>
      <c r="M97" s="36">
        <f t="shared" si="19"/>
        <v>0</v>
      </c>
      <c r="N97" s="31">
        <f t="shared" si="20"/>
        <v>7516532</v>
      </c>
      <c r="O97" s="36">
        <f t="shared" si="21"/>
        <v>-0.58922132105891478</v>
      </c>
      <c r="P97" s="31">
        <v>-639857</v>
      </c>
      <c r="Q97" s="31">
        <v>-6865737</v>
      </c>
      <c r="R97" s="31">
        <v>-11912259</v>
      </c>
      <c r="S97" s="31">
        <v>-4804372</v>
      </c>
      <c r="T97" s="36">
        <f t="shared" si="22"/>
        <v>0.40331325905523041</v>
      </c>
      <c r="U97" s="36">
        <f t="shared" si="23"/>
        <v>-1.3274075301200112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14999</v>
      </c>
      <c r="E98" s="31">
        <v>43634</v>
      </c>
      <c r="F98" s="31">
        <v>5439</v>
      </c>
      <c r="G98" s="36">
        <f t="shared" si="16"/>
        <v>0.36262417494499632</v>
      </c>
      <c r="H98" s="31">
        <v>16080</v>
      </c>
      <c r="I98" s="36">
        <f t="shared" si="17"/>
        <v>1.0720714714314288</v>
      </c>
      <c r="J98" s="31">
        <v>-3379</v>
      </c>
      <c r="K98" s="36">
        <f t="shared" si="18"/>
        <v>-7.7439611312279416E-2</v>
      </c>
      <c r="L98" s="31">
        <v>0</v>
      </c>
      <c r="M98" s="36">
        <f t="shared" si="19"/>
        <v>0</v>
      </c>
      <c r="N98" s="31">
        <f t="shared" si="20"/>
        <v>18140</v>
      </c>
      <c r="O98" s="36">
        <f t="shared" si="21"/>
        <v>0.4157308520878214</v>
      </c>
      <c r="P98" s="31">
        <v>0</v>
      </c>
      <c r="Q98" s="31">
        <v>68590</v>
      </c>
      <c r="R98" s="31">
        <v>14999</v>
      </c>
      <c r="S98" s="31">
        <v>28020</v>
      </c>
      <c r="T98" s="36">
        <f t="shared" si="22"/>
        <v>1.868124541636109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1904044</v>
      </c>
      <c r="E99" s="31">
        <v>1918044</v>
      </c>
      <c r="F99" s="31">
        <v>30314</v>
      </c>
      <c r="G99" s="36">
        <f t="shared" si="16"/>
        <v>1.5920850568579299E-2</v>
      </c>
      <c r="H99" s="31">
        <v>17288</v>
      </c>
      <c r="I99" s="36">
        <f t="shared" si="17"/>
        <v>9.0796221095730979E-3</v>
      </c>
      <c r="J99" s="31">
        <v>24406</v>
      </c>
      <c r="K99" s="36">
        <f t="shared" si="18"/>
        <v>1.2724421337570983E-2</v>
      </c>
      <c r="L99" s="31">
        <v>0</v>
      </c>
      <c r="M99" s="36">
        <f t="shared" si="19"/>
        <v>0</v>
      </c>
      <c r="N99" s="31">
        <f t="shared" si="20"/>
        <v>72008</v>
      </c>
      <c r="O99" s="36">
        <f t="shared" si="21"/>
        <v>3.7542412999910325E-2</v>
      </c>
      <c r="P99" s="31">
        <v>-2657823</v>
      </c>
      <c r="Q99" s="31">
        <v>273968</v>
      </c>
      <c r="R99" s="31">
        <v>1687026</v>
      </c>
      <c r="S99" s="31">
        <v>114628</v>
      </c>
      <c r="T99" s="36">
        <f t="shared" si="22"/>
        <v>6.7946789201826174E-2</v>
      </c>
      <c r="U99" s="36">
        <f t="shared" si="23"/>
        <v>-1.0091827032876155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-10837678</v>
      </c>
      <c r="E101" s="32">
        <f>SUM(E97:E100)</f>
        <v>-10795043</v>
      </c>
      <c r="F101" s="32">
        <f>SUM(F97:F100)</f>
        <v>253557</v>
      </c>
      <c r="G101" s="37">
        <f>IF(($D101     =0),0,($F101     /$D101     ))</f>
        <v>-2.3395878711288527E-2</v>
      </c>
      <c r="H101" s="32">
        <f>SUM(H97:H100)</f>
        <v>7122602</v>
      </c>
      <c r="I101" s="37">
        <f>IF(($D101     =0),0,($H101     /$D101     ))</f>
        <v>-0.65720738335278095</v>
      </c>
      <c r="J101" s="32">
        <f>SUM(J97:J100)</f>
        <v>230521</v>
      </c>
      <c r="K101" s="37">
        <f>IF(($E101     =0),0,($J101     /$E101     ))</f>
        <v>-2.1354338282858161E-2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7606680</v>
      </c>
      <c r="O101" s="37">
        <f>IF(($E101     =0),0,($N101     /$E101     ))</f>
        <v>-0.70464564152268783</v>
      </c>
      <c r="P101" s="32">
        <f>SUM(P97:P100)</f>
        <v>-3297680</v>
      </c>
      <c r="Q101" s="32">
        <f>SUM(Q97:Q100)</f>
        <v>-6523179</v>
      </c>
      <c r="R101" s="32">
        <f>SUM(R97:R100)</f>
        <v>-10210234</v>
      </c>
      <c r="S101" s="32">
        <f>SUM(S97:S100)</f>
        <v>-4661724</v>
      </c>
      <c r="T101" s="37">
        <f>IF(($R101     =0),0,($S101     /$R101     ))</f>
        <v>0.4565736691245274</v>
      </c>
      <c r="U101" s="37">
        <f>IF(($P101     =0),0,(($J101     /$P101     )-1))</f>
        <v>-1.0699039931103078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43384214</v>
      </c>
      <c r="E102" s="32">
        <f>SUM(E88:E90,E92:E95,E97:E100)</f>
        <v>43366328</v>
      </c>
      <c r="F102" s="32">
        <f>SUM(F88:F90,F92:F95,F97:F100)</f>
        <v>7633467</v>
      </c>
      <c r="G102" s="37">
        <f>IF(($D102     =0),0,($F102     /$D102     ))</f>
        <v>0.1759503352993787</v>
      </c>
      <c r="H102" s="32">
        <f>SUM(H88:H90,H92:H95,H97:H100)</f>
        <v>15081311</v>
      </c>
      <c r="I102" s="37">
        <f>IF(($D102     =0),0,($H102     /$D102     ))</f>
        <v>0.34762208668802896</v>
      </c>
      <c r="J102" s="32">
        <f>SUM(J88:J90,J92:J95,J97:J100)</f>
        <v>10775557</v>
      </c>
      <c r="K102" s="37">
        <f>IF(($E102     =0),0,($J102     /$E102     ))</f>
        <v>0.24847750540465405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33490335</v>
      </c>
      <c r="O102" s="37">
        <f>IF(($E102     =0),0,($N102     /$E102     ))</f>
        <v>0.77226586950133291</v>
      </c>
      <c r="P102" s="32">
        <f>SUM(P88:P90,P92:P95,P97:P100)</f>
        <v>-32116025</v>
      </c>
      <c r="Q102" s="32">
        <f>SUM(Q88:Q90,Q92:Q95,Q97:Q100)</f>
        <v>45646761</v>
      </c>
      <c r="R102" s="32">
        <f>SUM(R88:R90,R92:R95,R97:R100)</f>
        <v>43732699</v>
      </c>
      <c r="S102" s="32">
        <f>SUM(S88:S90,S92:S95,S97:S100)</f>
        <v>-67783125</v>
      </c>
      <c r="T102" s="37">
        <f>IF(($R102     =0),0,($S102     /$R102     ))</f>
        <v>-1.5499414980081609</v>
      </c>
      <c r="U102" s="37">
        <f>IF(($P102     =0),0,(($J102     /$P102     )-1))</f>
        <v>-1.3355196354467902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268156740</v>
      </c>
      <c r="E105" s="31">
        <v>260310367</v>
      </c>
      <c r="F105" s="31">
        <v>52141055</v>
      </c>
      <c r="G105" s="36">
        <f t="shared" ref="G105:G136" si="24">IF(($D105     =0),0,($F105     /$D105     ))</f>
        <v>0.19444245555789499</v>
      </c>
      <c r="H105" s="31">
        <v>74370369</v>
      </c>
      <c r="I105" s="36">
        <f t="shared" ref="I105:I136" si="25">IF(($D105     =0),0,($H105     /$D105     ))</f>
        <v>0.27733917484229559</v>
      </c>
      <c r="J105" s="31">
        <v>55360804</v>
      </c>
      <c r="K105" s="36">
        <f t="shared" ref="K105:K136" si="26">IF(($E105     =0),0,($J105     /$E105     ))</f>
        <v>0.21267229821853387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181872228</v>
      </c>
      <c r="O105" s="36">
        <f t="shared" ref="O105:O136" si="29">IF(($E105     =0),0,($N105     /$E105     ))</f>
        <v>0.69867454798678841</v>
      </c>
      <c r="P105" s="31">
        <v>55604112</v>
      </c>
      <c r="Q105" s="31">
        <v>249677610</v>
      </c>
      <c r="R105" s="31">
        <v>238560237</v>
      </c>
      <c r="S105" s="31">
        <v>164706799</v>
      </c>
      <c r="T105" s="36">
        <f t="shared" ref="T105:T136" si="30">IF(($R105     =0),0,($S105     /$R105     ))</f>
        <v>0.69042016838707287</v>
      </c>
      <c r="U105" s="36">
        <f t="shared" ref="U105:U136" si="31">IF(($P105     =0),0,(($J105     /$P105     )-1))</f>
        <v>-4.3757195511008318E-3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268156740</v>
      </c>
      <c r="E106" s="32">
        <f>E105</f>
        <v>260310367</v>
      </c>
      <c r="F106" s="32">
        <f>F105</f>
        <v>52141055</v>
      </c>
      <c r="G106" s="37">
        <f t="shared" si="24"/>
        <v>0.19444245555789499</v>
      </c>
      <c r="H106" s="32">
        <f>H105</f>
        <v>74370369</v>
      </c>
      <c r="I106" s="37">
        <f t="shared" si="25"/>
        <v>0.27733917484229559</v>
      </c>
      <c r="J106" s="32">
        <f>J105</f>
        <v>55360804</v>
      </c>
      <c r="K106" s="37">
        <f t="shared" si="26"/>
        <v>0.21267229821853387</v>
      </c>
      <c r="L106" s="32">
        <f>L105</f>
        <v>0</v>
      </c>
      <c r="M106" s="37">
        <f t="shared" si="27"/>
        <v>0</v>
      </c>
      <c r="N106" s="32">
        <f t="shared" si="28"/>
        <v>181872228</v>
      </c>
      <c r="O106" s="37">
        <f t="shared" si="29"/>
        <v>0.69867454798678841</v>
      </c>
      <c r="P106" s="32">
        <f>P105</f>
        <v>55604112</v>
      </c>
      <c r="Q106" s="32">
        <f>Q105</f>
        <v>249677610</v>
      </c>
      <c r="R106" s="32">
        <f>R105</f>
        <v>238560237</v>
      </c>
      <c r="S106" s="32">
        <f>S105</f>
        <v>164706799</v>
      </c>
      <c r="T106" s="37">
        <f t="shared" si="30"/>
        <v>0.69042016838707287</v>
      </c>
      <c r="U106" s="37">
        <f t="shared" si="31"/>
        <v>-4.3757195511008318E-3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419114</v>
      </c>
      <c r="E107" s="31">
        <v>486611</v>
      </c>
      <c r="F107" s="31">
        <v>23807</v>
      </c>
      <c r="G107" s="36">
        <f t="shared" si="24"/>
        <v>5.6803160953821631E-2</v>
      </c>
      <c r="H107" s="31">
        <v>195106</v>
      </c>
      <c r="I107" s="36">
        <f t="shared" si="25"/>
        <v>0.46552012101719342</v>
      </c>
      <c r="J107" s="31">
        <v>118765</v>
      </c>
      <c r="K107" s="36">
        <f t="shared" si="26"/>
        <v>0.24406558832414393</v>
      </c>
      <c r="L107" s="31">
        <v>0</v>
      </c>
      <c r="M107" s="36">
        <f t="shared" si="27"/>
        <v>0</v>
      </c>
      <c r="N107" s="31">
        <f t="shared" si="28"/>
        <v>337678</v>
      </c>
      <c r="O107" s="36">
        <f t="shared" si="29"/>
        <v>0.69393827924152973</v>
      </c>
      <c r="P107" s="31">
        <v>183487</v>
      </c>
      <c r="Q107" s="31">
        <v>410159</v>
      </c>
      <c r="R107" s="31">
        <v>2899156</v>
      </c>
      <c r="S107" s="31">
        <v>305921</v>
      </c>
      <c r="T107" s="36">
        <f t="shared" si="30"/>
        <v>0.10552071016530327</v>
      </c>
      <c r="U107" s="36">
        <f t="shared" si="31"/>
        <v>-0.35273343615623998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7274220</v>
      </c>
      <c r="E109" s="31">
        <v>7274220</v>
      </c>
      <c r="F109" s="31">
        <v>6325409</v>
      </c>
      <c r="G109" s="36">
        <f t="shared" si="24"/>
        <v>0.86956525923054295</v>
      </c>
      <c r="H109" s="31">
        <v>0</v>
      </c>
      <c r="I109" s="36">
        <f t="shared" si="25"/>
        <v>0</v>
      </c>
      <c r="J109" s="31">
        <v>948811</v>
      </c>
      <c r="K109" s="36">
        <f t="shared" si="26"/>
        <v>0.13043474076945707</v>
      </c>
      <c r="L109" s="31">
        <v>0</v>
      </c>
      <c r="M109" s="36">
        <f t="shared" si="27"/>
        <v>0</v>
      </c>
      <c r="N109" s="31">
        <f t="shared" si="28"/>
        <v>7274220</v>
      </c>
      <c r="O109" s="36">
        <f t="shared" si="29"/>
        <v>1</v>
      </c>
      <c r="P109" s="31">
        <v>0</v>
      </c>
      <c r="Q109" s="31">
        <v>6908813</v>
      </c>
      <c r="R109" s="31">
        <v>6908813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76945</v>
      </c>
      <c r="E110" s="31">
        <v>50318</v>
      </c>
      <c r="F110" s="31">
        <v>14782</v>
      </c>
      <c r="G110" s="36">
        <f t="shared" si="24"/>
        <v>0.19211124829423615</v>
      </c>
      <c r="H110" s="31">
        <v>14571</v>
      </c>
      <c r="I110" s="36">
        <f t="shared" si="25"/>
        <v>0.18936902982649945</v>
      </c>
      <c r="J110" s="31">
        <v>16140</v>
      </c>
      <c r="K110" s="36">
        <f t="shared" si="26"/>
        <v>0.32075996661234546</v>
      </c>
      <c r="L110" s="31">
        <v>0</v>
      </c>
      <c r="M110" s="36">
        <f t="shared" si="27"/>
        <v>0</v>
      </c>
      <c r="N110" s="31">
        <f t="shared" si="28"/>
        <v>45493</v>
      </c>
      <c r="O110" s="36">
        <f t="shared" si="29"/>
        <v>0.90410986128224491</v>
      </c>
      <c r="P110" s="31">
        <v>19004</v>
      </c>
      <c r="Q110" s="31">
        <v>33732</v>
      </c>
      <c r="R110" s="31">
        <v>62876</v>
      </c>
      <c r="S110" s="31">
        <v>47927</v>
      </c>
      <c r="T110" s="36">
        <f t="shared" si="30"/>
        <v>0.76224632610216936</v>
      </c>
      <c r="U110" s="36">
        <f t="shared" si="31"/>
        <v>-0.1507051147126921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7770279</v>
      </c>
      <c r="E112" s="32">
        <f>SUM(E107:E111)</f>
        <v>7811149</v>
      </c>
      <c r="F112" s="32">
        <f>SUM(F107:F111)</f>
        <v>6363998</v>
      </c>
      <c r="G112" s="37">
        <f t="shared" si="24"/>
        <v>0.81901795289461288</v>
      </c>
      <c r="H112" s="32">
        <f>SUM(H107:H111)</f>
        <v>209677</v>
      </c>
      <c r="I112" s="37">
        <f t="shared" si="25"/>
        <v>2.6984487944383979E-2</v>
      </c>
      <c r="J112" s="32">
        <f>SUM(J107:J111)</f>
        <v>1083716</v>
      </c>
      <c r="K112" s="37">
        <f t="shared" si="26"/>
        <v>0.13873963996846048</v>
      </c>
      <c r="L112" s="32">
        <f>SUM(L107:L111)</f>
        <v>0</v>
      </c>
      <c r="M112" s="37">
        <f t="shared" si="27"/>
        <v>0</v>
      </c>
      <c r="N112" s="32">
        <f t="shared" si="28"/>
        <v>7657391</v>
      </c>
      <c r="O112" s="37">
        <f t="shared" si="29"/>
        <v>0.98031557201123676</v>
      </c>
      <c r="P112" s="32">
        <f>SUM(P107:P111)</f>
        <v>202491</v>
      </c>
      <c r="Q112" s="32">
        <f>SUM(Q107:Q111)</f>
        <v>7352704</v>
      </c>
      <c r="R112" s="32">
        <f>SUM(R107:R111)</f>
        <v>9870845</v>
      </c>
      <c r="S112" s="32">
        <f>SUM(S107:S111)</f>
        <v>353848</v>
      </c>
      <c r="T112" s="37">
        <f t="shared" si="30"/>
        <v>3.5847792159637799E-2</v>
      </c>
      <c r="U112" s="37">
        <f t="shared" si="31"/>
        <v>4.3519218138090086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50153</v>
      </c>
      <c r="F114" s="31">
        <v>170</v>
      </c>
      <c r="G114" s="36">
        <f t="shared" si="24"/>
        <v>0</v>
      </c>
      <c r="H114" s="31">
        <v>11663</v>
      </c>
      <c r="I114" s="36">
        <f t="shared" si="25"/>
        <v>0</v>
      </c>
      <c r="J114" s="31">
        <v>12443</v>
      </c>
      <c r="K114" s="36">
        <f t="shared" si="26"/>
        <v>0.24810081151675872</v>
      </c>
      <c r="L114" s="31">
        <v>0</v>
      </c>
      <c r="M114" s="36">
        <f t="shared" si="27"/>
        <v>0</v>
      </c>
      <c r="N114" s="31">
        <f t="shared" si="28"/>
        <v>24276</v>
      </c>
      <c r="O114" s="36">
        <f t="shared" si="29"/>
        <v>0.48403884114609297</v>
      </c>
      <c r="P114" s="31">
        <v>6173</v>
      </c>
      <c r="Q114" s="31">
        <v>2635</v>
      </c>
      <c r="R114" s="31">
        <v>18042</v>
      </c>
      <c r="S114" s="31">
        <v>6173</v>
      </c>
      <c r="T114" s="36">
        <f t="shared" si="30"/>
        <v>0.34214610353619335</v>
      </c>
      <c r="U114" s="36">
        <f t="shared" si="31"/>
        <v>1.0157135914466222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23526794</v>
      </c>
      <c r="E117" s="31">
        <v>23526794</v>
      </c>
      <c r="F117" s="31">
        <v>131646</v>
      </c>
      <c r="G117" s="36">
        <f t="shared" si="24"/>
        <v>5.5955775359787657E-3</v>
      </c>
      <c r="H117" s="31">
        <v>160008</v>
      </c>
      <c r="I117" s="36">
        <f t="shared" si="25"/>
        <v>6.8010966560084641E-3</v>
      </c>
      <c r="J117" s="31">
        <v>283476</v>
      </c>
      <c r="K117" s="36">
        <f t="shared" si="26"/>
        <v>1.204907051934063E-2</v>
      </c>
      <c r="L117" s="31">
        <v>0</v>
      </c>
      <c r="M117" s="36">
        <f t="shared" si="27"/>
        <v>0</v>
      </c>
      <c r="N117" s="31">
        <f t="shared" si="28"/>
        <v>575130</v>
      </c>
      <c r="O117" s="36">
        <f t="shared" si="29"/>
        <v>2.444574471132786E-2</v>
      </c>
      <c r="P117" s="31">
        <v>151321</v>
      </c>
      <c r="Q117" s="31">
        <v>21223329</v>
      </c>
      <c r="R117" s="31">
        <v>21223329</v>
      </c>
      <c r="S117" s="31">
        <v>452641</v>
      </c>
      <c r="T117" s="36">
        <f t="shared" si="30"/>
        <v>2.1327521238538968E-2</v>
      </c>
      <c r="U117" s="36">
        <f t="shared" si="31"/>
        <v>0.87334210056766737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415000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10488</v>
      </c>
      <c r="E119" s="31">
        <v>10488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8388</v>
      </c>
      <c r="R119" s="31">
        <v>9998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415000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23952282</v>
      </c>
      <c r="E121" s="32">
        <f>SUM(E113:E120)</f>
        <v>24002435</v>
      </c>
      <c r="F121" s="32">
        <f>SUM(F113:F120)</f>
        <v>131816</v>
      </c>
      <c r="G121" s="37">
        <f t="shared" si="24"/>
        <v>5.5032752202900754E-3</v>
      </c>
      <c r="H121" s="32">
        <f>SUM(H113:H120)</f>
        <v>171671</v>
      </c>
      <c r="I121" s="37">
        <f t="shared" si="25"/>
        <v>7.1672085357044474E-3</v>
      </c>
      <c r="J121" s="32">
        <f>SUM(J113:J120)</f>
        <v>295919</v>
      </c>
      <c r="K121" s="37">
        <f t="shared" si="26"/>
        <v>1.2328707483219932E-2</v>
      </c>
      <c r="L121" s="32">
        <f>SUM(L113:L120)</f>
        <v>0</v>
      </c>
      <c r="M121" s="37">
        <f t="shared" si="27"/>
        <v>0</v>
      </c>
      <c r="N121" s="32">
        <f t="shared" si="28"/>
        <v>599406</v>
      </c>
      <c r="O121" s="37">
        <f t="shared" si="29"/>
        <v>2.4972716309824398E-2</v>
      </c>
      <c r="P121" s="32">
        <f>SUM(P113:P120)</f>
        <v>157494</v>
      </c>
      <c r="Q121" s="32">
        <f>SUM(Q113:Q120)</f>
        <v>21234352</v>
      </c>
      <c r="R121" s="32">
        <f>SUM(R113:R120)</f>
        <v>21251369</v>
      </c>
      <c r="S121" s="32">
        <f>SUM(S113:S120)</f>
        <v>458814</v>
      </c>
      <c r="T121" s="37">
        <f t="shared" si="30"/>
        <v>2.1589856164089948E-2</v>
      </c>
      <c r="U121" s="37">
        <f t="shared" si="31"/>
        <v>0.87892237164590403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2657000</v>
      </c>
      <c r="E122" s="31">
        <v>2657000</v>
      </c>
      <c r="F122" s="31">
        <v>1849372</v>
      </c>
      <c r="G122" s="36">
        <f t="shared" si="24"/>
        <v>0.69603763643206629</v>
      </c>
      <c r="H122" s="31">
        <v>807628</v>
      </c>
      <c r="I122" s="36">
        <f t="shared" si="25"/>
        <v>0.30396236356793377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2657000</v>
      </c>
      <c r="O122" s="36">
        <f t="shared" si="29"/>
        <v>1</v>
      </c>
      <c r="P122" s="31">
        <v>-144000</v>
      </c>
      <c r="Q122" s="31">
        <v>2581000</v>
      </c>
      <c r="R122" s="31">
        <v>2437000</v>
      </c>
      <c r="S122" s="31">
        <v>2437000</v>
      </c>
      <c r="T122" s="36">
        <f t="shared" si="30"/>
        <v>1</v>
      </c>
      <c r="U122" s="36">
        <f t="shared" si="31"/>
        <v>-1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28367</v>
      </c>
      <c r="E123" s="31">
        <v>28367</v>
      </c>
      <c r="F123" s="31">
        <v>0</v>
      </c>
      <c r="G123" s="36">
        <f t="shared" si="24"/>
        <v>0</v>
      </c>
      <c r="H123" s="31">
        <v>35482</v>
      </c>
      <c r="I123" s="36">
        <f t="shared" si="25"/>
        <v>1.250819614340607</v>
      </c>
      <c r="J123" s="31">
        <v>83131</v>
      </c>
      <c r="K123" s="36">
        <f t="shared" si="26"/>
        <v>2.9305531074840485</v>
      </c>
      <c r="L123" s="31">
        <v>0</v>
      </c>
      <c r="M123" s="36">
        <f t="shared" si="27"/>
        <v>0</v>
      </c>
      <c r="N123" s="31">
        <f t="shared" si="28"/>
        <v>118613</v>
      </c>
      <c r="O123" s="36">
        <f t="shared" si="29"/>
        <v>4.1813727218246557</v>
      </c>
      <c r="P123" s="31">
        <v>4951</v>
      </c>
      <c r="Q123" s="31">
        <v>17729</v>
      </c>
      <c r="R123" s="31">
        <v>27042</v>
      </c>
      <c r="S123" s="31">
        <v>15775</v>
      </c>
      <c r="T123" s="36">
        <f t="shared" si="30"/>
        <v>0.5833518230900081</v>
      </c>
      <c r="U123" s="36">
        <f t="shared" si="31"/>
        <v>15.790749343566958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1773996</v>
      </c>
      <c r="E124" s="31">
        <v>1521077</v>
      </c>
      <c r="F124" s="31">
        <v>143433</v>
      </c>
      <c r="G124" s="36">
        <f t="shared" si="24"/>
        <v>8.0853057165856071E-2</v>
      </c>
      <c r="H124" s="31">
        <v>365448</v>
      </c>
      <c r="I124" s="36">
        <f t="shared" si="25"/>
        <v>0.20600271928459815</v>
      </c>
      <c r="J124" s="31">
        <v>336445</v>
      </c>
      <c r="K124" s="36">
        <f t="shared" si="26"/>
        <v>0.22118867092198488</v>
      </c>
      <c r="L124" s="31">
        <v>0</v>
      </c>
      <c r="M124" s="36">
        <f t="shared" si="27"/>
        <v>0</v>
      </c>
      <c r="N124" s="31">
        <f t="shared" si="28"/>
        <v>845326</v>
      </c>
      <c r="O124" s="36">
        <f t="shared" si="29"/>
        <v>0.5557417540334908</v>
      </c>
      <c r="P124" s="31">
        <v>179205</v>
      </c>
      <c r="Q124" s="31">
        <v>693756</v>
      </c>
      <c r="R124" s="31">
        <v>906664</v>
      </c>
      <c r="S124" s="31">
        <v>596713</v>
      </c>
      <c r="T124" s="36">
        <f t="shared" si="30"/>
        <v>0.65814127394492339</v>
      </c>
      <c r="U124" s="36">
        <f t="shared" si="31"/>
        <v>0.87743087525459673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4459363</v>
      </c>
      <c r="E126" s="32">
        <f>SUM(E122:E125)</f>
        <v>4206444</v>
      </c>
      <c r="F126" s="32">
        <f>SUM(F122:F125)</f>
        <v>1992805</v>
      </c>
      <c r="G126" s="37">
        <f t="shared" si="24"/>
        <v>0.44688109041582846</v>
      </c>
      <c r="H126" s="32">
        <f>SUM(H122:H125)</f>
        <v>1208558</v>
      </c>
      <c r="I126" s="37">
        <f t="shared" si="25"/>
        <v>0.27101583791227579</v>
      </c>
      <c r="J126" s="32">
        <f>SUM(J122:J125)</f>
        <v>419576</v>
      </c>
      <c r="K126" s="37">
        <f t="shared" si="26"/>
        <v>9.974600874277656E-2</v>
      </c>
      <c r="L126" s="32">
        <f>SUM(L122:L125)</f>
        <v>0</v>
      </c>
      <c r="M126" s="37">
        <f t="shared" si="27"/>
        <v>0</v>
      </c>
      <c r="N126" s="32">
        <f t="shared" si="28"/>
        <v>3620939</v>
      </c>
      <c r="O126" s="37">
        <f t="shared" si="29"/>
        <v>0.86080760851683746</v>
      </c>
      <c r="P126" s="32">
        <f>SUM(P122:P125)</f>
        <v>40156</v>
      </c>
      <c r="Q126" s="32">
        <f>SUM(Q122:Q125)</f>
        <v>3292485</v>
      </c>
      <c r="R126" s="32">
        <f>SUM(R122:R125)</f>
        <v>3370706</v>
      </c>
      <c r="S126" s="32">
        <f>SUM(S122:S125)</f>
        <v>3049488</v>
      </c>
      <c r="T126" s="37">
        <f t="shared" si="30"/>
        <v>0.90470305034019582</v>
      </c>
      <c r="U126" s="37">
        <f t="shared" si="31"/>
        <v>9.4486502639705154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94013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94013</v>
      </c>
      <c r="O127" s="36">
        <f t="shared" si="29"/>
        <v>0</v>
      </c>
      <c r="P127" s="31">
        <v>88093</v>
      </c>
      <c r="Q127" s="31">
        <v>0</v>
      </c>
      <c r="R127" s="31">
        <v>46350</v>
      </c>
      <c r="S127" s="31">
        <v>156006</v>
      </c>
      <c r="T127" s="36">
        <f t="shared" si="30"/>
        <v>3.3658252427184467</v>
      </c>
      <c r="U127" s="36">
        <f t="shared" si="31"/>
        <v>-1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24732</v>
      </c>
      <c r="E129" s="31">
        <v>24732</v>
      </c>
      <c r="F129" s="31">
        <v>3558</v>
      </c>
      <c r="G129" s="36">
        <f t="shared" si="24"/>
        <v>0.14386220281416787</v>
      </c>
      <c r="H129" s="31">
        <v>13478</v>
      </c>
      <c r="I129" s="36">
        <f t="shared" si="25"/>
        <v>0.5449619925602458</v>
      </c>
      <c r="J129" s="31">
        <v>1321</v>
      </c>
      <c r="K129" s="36">
        <f t="shared" si="26"/>
        <v>5.3412582888565423E-2</v>
      </c>
      <c r="L129" s="31">
        <v>0</v>
      </c>
      <c r="M129" s="36">
        <f t="shared" si="27"/>
        <v>0</v>
      </c>
      <c r="N129" s="31">
        <f t="shared" si="28"/>
        <v>18357</v>
      </c>
      <c r="O129" s="36">
        <f t="shared" si="29"/>
        <v>0.74223677826297918</v>
      </c>
      <c r="P129" s="31">
        <v>0</v>
      </c>
      <c r="Q129" s="31">
        <v>24732</v>
      </c>
      <c r="R129" s="31">
        <v>24732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415000</v>
      </c>
      <c r="E130" s="31">
        <v>415000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439732</v>
      </c>
      <c r="E132" s="32">
        <f>SUM(E127:E131)</f>
        <v>439732</v>
      </c>
      <c r="F132" s="32">
        <f>SUM(F127:F131)</f>
        <v>3558</v>
      </c>
      <c r="G132" s="37">
        <f t="shared" si="24"/>
        <v>8.0912919687445989E-3</v>
      </c>
      <c r="H132" s="32">
        <f>SUM(H127:H131)</f>
        <v>107491</v>
      </c>
      <c r="I132" s="37">
        <f t="shared" si="25"/>
        <v>0.24444661748519553</v>
      </c>
      <c r="J132" s="32">
        <f>SUM(J127:J131)</f>
        <v>1321</v>
      </c>
      <c r="K132" s="37">
        <f t="shared" si="26"/>
        <v>3.0041024987947206E-3</v>
      </c>
      <c r="L132" s="32">
        <f>SUM(L127:L131)</f>
        <v>0</v>
      </c>
      <c r="M132" s="37">
        <f t="shared" si="27"/>
        <v>0</v>
      </c>
      <c r="N132" s="32">
        <f t="shared" si="28"/>
        <v>112370</v>
      </c>
      <c r="O132" s="37">
        <f t="shared" si="29"/>
        <v>0.25554201195273485</v>
      </c>
      <c r="P132" s="32">
        <f>SUM(P127:P131)</f>
        <v>88093</v>
      </c>
      <c r="Q132" s="32">
        <f>SUM(Q127:Q131)</f>
        <v>24732</v>
      </c>
      <c r="R132" s="32">
        <f>SUM(R127:R131)</f>
        <v>71082</v>
      </c>
      <c r="S132" s="32">
        <f>SUM(S127:S131)</f>
        <v>156006</v>
      </c>
      <c r="T132" s="37">
        <f t="shared" si="30"/>
        <v>2.1947328437579134</v>
      </c>
      <c r="U132" s="37">
        <f t="shared" si="31"/>
        <v>-0.98500448389769901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155056</v>
      </c>
      <c r="E133" s="31">
        <v>150404</v>
      </c>
      <c r="F133" s="31">
        <v>35563</v>
      </c>
      <c r="G133" s="36">
        <f t="shared" si="24"/>
        <v>0.22935584562996594</v>
      </c>
      <c r="H133" s="31">
        <v>174350</v>
      </c>
      <c r="I133" s="36">
        <f t="shared" si="25"/>
        <v>1.1244324631101021</v>
      </c>
      <c r="J133" s="31">
        <v>282083</v>
      </c>
      <c r="K133" s="36">
        <f t="shared" si="26"/>
        <v>1.8755019813302838</v>
      </c>
      <c r="L133" s="31">
        <v>0</v>
      </c>
      <c r="M133" s="36">
        <f t="shared" si="27"/>
        <v>0</v>
      </c>
      <c r="N133" s="31">
        <f t="shared" si="28"/>
        <v>491996</v>
      </c>
      <c r="O133" s="36">
        <f t="shared" si="29"/>
        <v>3.2711630009840165</v>
      </c>
      <c r="P133" s="31">
        <v>204751</v>
      </c>
      <c r="Q133" s="31">
        <v>147813</v>
      </c>
      <c r="R133" s="31">
        <v>147813</v>
      </c>
      <c r="S133" s="31">
        <v>402560</v>
      </c>
      <c r="T133" s="36">
        <f t="shared" si="30"/>
        <v>2.7234411046389697</v>
      </c>
      <c r="U133" s="36">
        <f t="shared" si="31"/>
        <v>0.37768802105972621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155056</v>
      </c>
      <c r="E137" s="32">
        <f>SUM(E133:E136)</f>
        <v>150404</v>
      </c>
      <c r="F137" s="32">
        <f>SUM(F133:F136)</f>
        <v>35563</v>
      </c>
      <c r="G137" s="37">
        <f t="shared" ref="G137:G170" si="32">IF(($D137     =0),0,($F137     /$D137     ))</f>
        <v>0.22935584562996594</v>
      </c>
      <c r="H137" s="32">
        <f>SUM(H133:H136)</f>
        <v>174350</v>
      </c>
      <c r="I137" s="37">
        <f t="shared" ref="I137:I170" si="33">IF(($D137     =0),0,($H137     /$D137     ))</f>
        <v>1.1244324631101021</v>
      </c>
      <c r="J137" s="32">
        <f>SUM(J133:J136)</f>
        <v>282083</v>
      </c>
      <c r="K137" s="37">
        <f t="shared" ref="K137:K170" si="34">IF(($E137     =0),0,($J137     /$E137     ))</f>
        <v>1.8755019813302838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491996</v>
      </c>
      <c r="O137" s="37">
        <f t="shared" ref="O137:O170" si="37">IF(($E137     =0),0,($N137     /$E137     ))</f>
        <v>3.2711630009840165</v>
      </c>
      <c r="P137" s="32">
        <f>SUM(P133:P136)</f>
        <v>204751</v>
      </c>
      <c r="Q137" s="32">
        <f>SUM(Q133:Q136)</f>
        <v>147813</v>
      </c>
      <c r="R137" s="32">
        <f>SUM(R133:R136)</f>
        <v>147813</v>
      </c>
      <c r="S137" s="32">
        <f>SUM(S133:S136)</f>
        <v>402560</v>
      </c>
      <c r="T137" s="37">
        <f t="shared" ref="T137:T170" si="38">IF(($R137     =0),0,($S137     /$R137     ))</f>
        <v>2.7234411046389697</v>
      </c>
      <c r="U137" s="37">
        <f t="shared" ref="U137:U170" si="39">IF(($P137     =0),0,(($J137     /$P137     )-1))</f>
        <v>0.37768802105972621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8392</v>
      </c>
      <c r="E138" s="31">
        <v>8392</v>
      </c>
      <c r="F138" s="31">
        <v>6296</v>
      </c>
      <c r="G138" s="36">
        <f t="shared" si="32"/>
        <v>0.75023832221163012</v>
      </c>
      <c r="H138" s="31">
        <v>663</v>
      </c>
      <c r="I138" s="36">
        <f t="shared" si="33"/>
        <v>7.9003813155386085E-2</v>
      </c>
      <c r="J138" s="31">
        <v>2843</v>
      </c>
      <c r="K138" s="36">
        <f t="shared" si="34"/>
        <v>0.33877502383222119</v>
      </c>
      <c r="L138" s="31">
        <v>0</v>
      </c>
      <c r="M138" s="36">
        <f t="shared" si="35"/>
        <v>0</v>
      </c>
      <c r="N138" s="31">
        <f t="shared" si="36"/>
        <v>9802</v>
      </c>
      <c r="O138" s="36">
        <f t="shared" si="37"/>
        <v>1.1680171591992374</v>
      </c>
      <c r="P138" s="31">
        <v>8696</v>
      </c>
      <c r="Q138" s="31">
        <v>8000</v>
      </c>
      <c r="R138" s="31">
        <v>8000</v>
      </c>
      <c r="S138" s="31">
        <v>13653</v>
      </c>
      <c r="T138" s="36">
        <f t="shared" si="38"/>
        <v>1.7066250000000001</v>
      </c>
      <c r="U138" s="36">
        <f t="shared" si="39"/>
        <v>-0.67306807727690887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3401708</v>
      </c>
      <c r="E139" s="31">
        <v>3401708</v>
      </c>
      <c r="F139" s="31">
        <v>1327030</v>
      </c>
      <c r="G139" s="36">
        <f t="shared" si="32"/>
        <v>0.39010696979282172</v>
      </c>
      <c r="H139" s="31">
        <v>1063271</v>
      </c>
      <c r="I139" s="36">
        <f t="shared" si="33"/>
        <v>0.31256974437547258</v>
      </c>
      <c r="J139" s="31">
        <v>809098</v>
      </c>
      <c r="K139" s="36">
        <f t="shared" si="34"/>
        <v>0.23785051509418209</v>
      </c>
      <c r="L139" s="31">
        <v>0</v>
      </c>
      <c r="M139" s="36">
        <f t="shared" si="35"/>
        <v>0</v>
      </c>
      <c r="N139" s="31">
        <f t="shared" si="36"/>
        <v>3199399</v>
      </c>
      <c r="O139" s="36">
        <f t="shared" si="37"/>
        <v>0.94052722926247634</v>
      </c>
      <c r="P139" s="31">
        <v>24267</v>
      </c>
      <c r="Q139" s="31">
        <v>4223665</v>
      </c>
      <c r="R139" s="31">
        <v>3227896</v>
      </c>
      <c r="S139" s="31">
        <v>3024626</v>
      </c>
      <c r="T139" s="36">
        <f t="shared" si="38"/>
        <v>0.93702709133131923</v>
      </c>
      <c r="U139" s="36">
        <f t="shared" si="39"/>
        <v>32.341492561915359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415000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461589</v>
      </c>
      <c r="K140" s="36">
        <f t="shared" si="34"/>
        <v>1.1122626506024096</v>
      </c>
      <c r="L140" s="31">
        <v>0</v>
      </c>
      <c r="M140" s="36">
        <f t="shared" si="35"/>
        <v>0</v>
      </c>
      <c r="N140" s="31">
        <f t="shared" si="36"/>
        <v>461589</v>
      </c>
      <c r="O140" s="36">
        <f t="shared" si="37"/>
        <v>1.1122626506024096</v>
      </c>
      <c r="P140" s="31">
        <v>70</v>
      </c>
      <c r="Q140" s="31">
        <v>0</v>
      </c>
      <c r="R140" s="31">
        <v>0</v>
      </c>
      <c r="S140" s="31">
        <v>70</v>
      </c>
      <c r="T140" s="36">
        <f t="shared" si="38"/>
        <v>0</v>
      </c>
      <c r="U140" s="36">
        <f t="shared" si="39"/>
        <v>6593.1285714285714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218026000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221436100</v>
      </c>
      <c r="E144" s="32">
        <f>SUM(E138:E143)</f>
        <v>3825100</v>
      </c>
      <c r="F144" s="32">
        <f>SUM(F138:F143)</f>
        <v>1333326</v>
      </c>
      <c r="G144" s="37">
        <f t="shared" si="32"/>
        <v>6.0212675349683269E-3</v>
      </c>
      <c r="H144" s="32">
        <f>SUM(H138:H143)</f>
        <v>1063934</v>
      </c>
      <c r="I144" s="37">
        <f t="shared" si="33"/>
        <v>4.8046998660110076E-3</v>
      </c>
      <c r="J144" s="32">
        <f>SUM(J138:J143)</f>
        <v>1273530</v>
      </c>
      <c r="K144" s="37">
        <f t="shared" si="34"/>
        <v>0.33294031528587487</v>
      </c>
      <c r="L144" s="32">
        <f>SUM(L138:L143)</f>
        <v>0</v>
      </c>
      <c r="M144" s="37">
        <f t="shared" si="35"/>
        <v>0</v>
      </c>
      <c r="N144" s="32">
        <f t="shared" si="36"/>
        <v>3670790</v>
      </c>
      <c r="O144" s="37">
        <f t="shared" si="37"/>
        <v>0.95965857101775121</v>
      </c>
      <c r="P144" s="32">
        <f>SUM(P138:P143)</f>
        <v>33033</v>
      </c>
      <c r="Q144" s="32">
        <f>SUM(Q138:Q143)</f>
        <v>4231665</v>
      </c>
      <c r="R144" s="32">
        <f>SUM(R138:R143)</f>
        <v>3235896</v>
      </c>
      <c r="S144" s="32">
        <f>SUM(S138:S143)</f>
        <v>3038349</v>
      </c>
      <c r="T144" s="37">
        <f t="shared" si="38"/>
        <v>0.93895137544593521</v>
      </c>
      <c r="U144" s="37">
        <f t="shared" si="39"/>
        <v>37.553264916901277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435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435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1392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435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435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1392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242729</v>
      </c>
      <c r="G151" s="36">
        <f t="shared" si="32"/>
        <v>0</v>
      </c>
      <c r="H151" s="31">
        <v>204046</v>
      </c>
      <c r="I151" s="36">
        <f t="shared" si="33"/>
        <v>0</v>
      </c>
      <c r="J151" s="31">
        <v>217020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663795</v>
      </c>
      <c r="O151" s="36">
        <f t="shared" si="37"/>
        <v>0</v>
      </c>
      <c r="P151" s="31">
        <v>233418</v>
      </c>
      <c r="Q151" s="31">
        <v>1030000</v>
      </c>
      <c r="R151" s="31">
        <v>1030000</v>
      </c>
      <c r="S151" s="31">
        <v>700253</v>
      </c>
      <c r="T151" s="36">
        <f t="shared" si="38"/>
        <v>0.67985728155339809</v>
      </c>
      <c r="U151" s="36">
        <f t="shared" si="39"/>
        <v>-7.0251651543582705E-2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13277000</v>
      </c>
      <c r="E152" s="31">
        <v>13277400</v>
      </c>
      <c r="F152" s="31">
        <v>3246140</v>
      </c>
      <c r="G152" s="36">
        <f t="shared" si="32"/>
        <v>0.24449348497401521</v>
      </c>
      <c r="H152" s="31">
        <v>1125888</v>
      </c>
      <c r="I152" s="36">
        <f t="shared" si="33"/>
        <v>8.4799879490848842E-2</v>
      </c>
      <c r="J152" s="31">
        <v>4614854</v>
      </c>
      <c r="K152" s="36">
        <f t="shared" si="34"/>
        <v>0.34757211502251945</v>
      </c>
      <c r="L152" s="31">
        <v>0</v>
      </c>
      <c r="M152" s="36">
        <f t="shared" si="35"/>
        <v>0</v>
      </c>
      <c r="N152" s="31">
        <f t="shared" si="36"/>
        <v>8986882</v>
      </c>
      <c r="O152" s="36">
        <f t="shared" si="37"/>
        <v>0.67685555907029993</v>
      </c>
      <c r="P152" s="31">
        <v>3287618</v>
      </c>
      <c r="Q152" s="31">
        <v>5451000</v>
      </c>
      <c r="R152" s="31">
        <v>11601000</v>
      </c>
      <c r="S152" s="31">
        <v>8873477</v>
      </c>
      <c r="T152" s="36">
        <f t="shared" si="38"/>
        <v>0.76488897508835441</v>
      </c>
      <c r="U152" s="36">
        <f t="shared" si="39"/>
        <v>0.40370748669705536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5208120</v>
      </c>
      <c r="E153" s="31">
        <v>5035120</v>
      </c>
      <c r="F153" s="31">
        <v>897188</v>
      </c>
      <c r="G153" s="36">
        <f t="shared" si="32"/>
        <v>0.17226715206254847</v>
      </c>
      <c r="H153" s="31">
        <v>622708</v>
      </c>
      <c r="I153" s="36">
        <f t="shared" si="33"/>
        <v>0.11956483337557507</v>
      </c>
      <c r="J153" s="31">
        <v>748993</v>
      </c>
      <c r="K153" s="36">
        <f t="shared" si="34"/>
        <v>0.14875375363447146</v>
      </c>
      <c r="L153" s="31">
        <v>0</v>
      </c>
      <c r="M153" s="36">
        <f t="shared" si="35"/>
        <v>0</v>
      </c>
      <c r="N153" s="31">
        <f t="shared" si="36"/>
        <v>2268889</v>
      </c>
      <c r="O153" s="36">
        <f t="shared" si="37"/>
        <v>0.45061269642034352</v>
      </c>
      <c r="P153" s="31">
        <v>862106</v>
      </c>
      <c r="Q153" s="31">
        <v>5632600</v>
      </c>
      <c r="R153" s="31">
        <v>5509200</v>
      </c>
      <c r="S153" s="31">
        <v>2443272</v>
      </c>
      <c r="T153" s="36">
        <f t="shared" si="38"/>
        <v>0.44348943585275541</v>
      </c>
      <c r="U153" s="36">
        <f t="shared" si="39"/>
        <v>-0.13120544341415097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18485120</v>
      </c>
      <c r="E157" s="32">
        <f>SUM(E151:E156)</f>
        <v>18312520</v>
      </c>
      <c r="F157" s="32">
        <f>SUM(F151:F156)</f>
        <v>4386057</v>
      </c>
      <c r="G157" s="37">
        <f t="shared" si="32"/>
        <v>0.23727500822283004</v>
      </c>
      <c r="H157" s="32">
        <f>SUM(H151:H156)</f>
        <v>1952642</v>
      </c>
      <c r="I157" s="37">
        <f t="shared" si="33"/>
        <v>0.1056331795519856</v>
      </c>
      <c r="J157" s="32">
        <f>SUM(J151:J156)</f>
        <v>5580867</v>
      </c>
      <c r="K157" s="37">
        <f t="shared" si="34"/>
        <v>0.30475690948050843</v>
      </c>
      <c r="L157" s="32">
        <f>SUM(L151:L156)</f>
        <v>0</v>
      </c>
      <c r="M157" s="37">
        <f t="shared" si="35"/>
        <v>0</v>
      </c>
      <c r="N157" s="32">
        <f t="shared" si="36"/>
        <v>11919566</v>
      </c>
      <c r="O157" s="37">
        <f t="shared" si="37"/>
        <v>0.65089709117041239</v>
      </c>
      <c r="P157" s="32">
        <f>SUM(P151:P156)</f>
        <v>4383142</v>
      </c>
      <c r="Q157" s="32">
        <f>SUM(Q151:Q156)</f>
        <v>12113600</v>
      </c>
      <c r="R157" s="32">
        <f>SUM(R151:R156)</f>
        <v>18140200</v>
      </c>
      <c r="S157" s="32">
        <f>SUM(S151:S156)</f>
        <v>12017002</v>
      </c>
      <c r="T157" s="37">
        <f t="shared" si="38"/>
        <v>0.66245146139513345</v>
      </c>
      <c r="U157" s="37">
        <f t="shared" si="39"/>
        <v>0.27325717487592227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61239415</v>
      </c>
      <c r="E159" s="31">
        <v>61219727</v>
      </c>
      <c r="F159" s="31">
        <v>25260331</v>
      </c>
      <c r="G159" s="36">
        <f t="shared" si="32"/>
        <v>0.41248485146371827</v>
      </c>
      <c r="H159" s="31">
        <v>20146748</v>
      </c>
      <c r="I159" s="36">
        <f t="shared" si="33"/>
        <v>0.32898335165350617</v>
      </c>
      <c r="J159" s="31">
        <v>15350278</v>
      </c>
      <c r="K159" s="36">
        <f t="shared" si="34"/>
        <v>0.25074071303846224</v>
      </c>
      <c r="L159" s="31">
        <v>0</v>
      </c>
      <c r="M159" s="36">
        <f t="shared" si="35"/>
        <v>0</v>
      </c>
      <c r="N159" s="31">
        <f t="shared" si="36"/>
        <v>60757357</v>
      </c>
      <c r="O159" s="36">
        <f t="shared" si="37"/>
        <v>0.99244736912988851</v>
      </c>
      <c r="P159" s="31">
        <v>14491278</v>
      </c>
      <c r="Q159" s="31">
        <v>58292880</v>
      </c>
      <c r="R159" s="31">
        <v>58342880</v>
      </c>
      <c r="S159" s="31">
        <v>57857275</v>
      </c>
      <c r="T159" s="36">
        <f t="shared" si="38"/>
        <v>0.99167670502381777</v>
      </c>
      <c r="U159" s="36">
        <f t="shared" si="39"/>
        <v>5.9277035469197381E-2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5848291</v>
      </c>
      <c r="E160" s="31">
        <v>5056315</v>
      </c>
      <c r="F160" s="31">
        <v>2436800</v>
      </c>
      <c r="G160" s="36">
        <f t="shared" si="32"/>
        <v>0.41666873279732491</v>
      </c>
      <c r="H160" s="31">
        <v>1949411</v>
      </c>
      <c r="I160" s="36">
        <f t="shared" si="33"/>
        <v>0.33333002752428015</v>
      </c>
      <c r="J160" s="31">
        <v>1462080</v>
      </c>
      <c r="K160" s="36">
        <f t="shared" si="34"/>
        <v>0.28915919993117517</v>
      </c>
      <c r="L160" s="31">
        <v>0</v>
      </c>
      <c r="M160" s="36">
        <f t="shared" si="35"/>
        <v>0</v>
      </c>
      <c r="N160" s="31">
        <f t="shared" si="36"/>
        <v>5848291</v>
      </c>
      <c r="O160" s="36">
        <f t="shared" si="37"/>
        <v>1.1566310643225353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67087706</v>
      </c>
      <c r="E163" s="32">
        <f>SUM(E158:E162)</f>
        <v>66276042</v>
      </c>
      <c r="F163" s="32">
        <f>SUM(F158:F162)</f>
        <v>27697131</v>
      </c>
      <c r="G163" s="37">
        <f t="shared" si="32"/>
        <v>0.41284957634413672</v>
      </c>
      <c r="H163" s="32">
        <f>SUM(H158:H162)</f>
        <v>22096159</v>
      </c>
      <c r="I163" s="37">
        <f t="shared" si="33"/>
        <v>0.32936226795413159</v>
      </c>
      <c r="J163" s="32">
        <f>SUM(J158:J162)</f>
        <v>16812358</v>
      </c>
      <c r="K163" s="37">
        <f t="shared" si="34"/>
        <v>0.2536717265041265</v>
      </c>
      <c r="L163" s="32">
        <f>SUM(L158:L162)</f>
        <v>0</v>
      </c>
      <c r="M163" s="37">
        <f t="shared" si="35"/>
        <v>0</v>
      </c>
      <c r="N163" s="32">
        <f t="shared" si="36"/>
        <v>66605648</v>
      </c>
      <c r="O163" s="37">
        <f t="shared" si="37"/>
        <v>1.0049732299946337</v>
      </c>
      <c r="P163" s="32">
        <f>SUM(P158:P162)</f>
        <v>14491278</v>
      </c>
      <c r="Q163" s="32">
        <f>SUM(Q158:Q162)</f>
        <v>58292880</v>
      </c>
      <c r="R163" s="32">
        <f>SUM(R158:R162)</f>
        <v>58342880</v>
      </c>
      <c r="S163" s="32">
        <f>SUM(S158:S162)</f>
        <v>57857275</v>
      </c>
      <c r="T163" s="37">
        <f t="shared" si="38"/>
        <v>0.99167670502381777</v>
      </c>
      <c r="U163" s="37">
        <f t="shared" si="39"/>
        <v>0.16017082827339313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349740</v>
      </c>
      <c r="E164" s="31">
        <v>399640</v>
      </c>
      <c r="F164" s="31">
        <v>95381</v>
      </c>
      <c r="G164" s="36">
        <f t="shared" si="32"/>
        <v>0.27271973466003319</v>
      </c>
      <c r="H164" s="31">
        <v>93321</v>
      </c>
      <c r="I164" s="36">
        <f t="shared" si="33"/>
        <v>0.26682964487905303</v>
      </c>
      <c r="J164" s="31">
        <v>90303</v>
      </c>
      <c r="K164" s="36">
        <f t="shared" si="34"/>
        <v>0.22596086477830046</v>
      </c>
      <c r="L164" s="31">
        <v>0</v>
      </c>
      <c r="M164" s="36">
        <f t="shared" si="35"/>
        <v>0</v>
      </c>
      <c r="N164" s="31">
        <f t="shared" si="36"/>
        <v>279005</v>
      </c>
      <c r="O164" s="36">
        <f t="shared" si="37"/>
        <v>0.69814082674406963</v>
      </c>
      <c r="P164" s="31">
        <v>84821</v>
      </c>
      <c r="Q164" s="31">
        <v>333408</v>
      </c>
      <c r="R164" s="31">
        <v>333408</v>
      </c>
      <c r="S164" s="31">
        <v>247258</v>
      </c>
      <c r="T164" s="36">
        <f t="shared" si="38"/>
        <v>0.74160787983491694</v>
      </c>
      <c r="U164" s="36">
        <f t="shared" si="39"/>
        <v>6.4630221289539103E-2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600000</v>
      </c>
      <c r="E165" s="31">
        <v>600000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949740</v>
      </c>
      <c r="E169" s="32">
        <f>SUM(E164:E168)</f>
        <v>999640</v>
      </c>
      <c r="F169" s="32">
        <f>SUM(F164:F168)</f>
        <v>95381</v>
      </c>
      <c r="G169" s="37">
        <f t="shared" si="32"/>
        <v>0.10042853833680797</v>
      </c>
      <c r="H169" s="32">
        <f>SUM(H164:H168)</f>
        <v>93321</v>
      </c>
      <c r="I169" s="37">
        <f t="shared" si="33"/>
        <v>9.8259523659106701E-2</v>
      </c>
      <c r="J169" s="32">
        <f>SUM(J164:J168)</f>
        <v>90303</v>
      </c>
      <c r="K169" s="37">
        <f t="shared" si="34"/>
        <v>9.0335520787483498E-2</v>
      </c>
      <c r="L169" s="32">
        <f>SUM(L164:L168)</f>
        <v>0</v>
      </c>
      <c r="M169" s="37">
        <f t="shared" si="35"/>
        <v>0</v>
      </c>
      <c r="N169" s="32">
        <f t="shared" si="36"/>
        <v>279005</v>
      </c>
      <c r="O169" s="37">
        <f t="shared" si="37"/>
        <v>0.27910547797206997</v>
      </c>
      <c r="P169" s="32">
        <f>SUM(P164:P168)</f>
        <v>84821</v>
      </c>
      <c r="Q169" s="32">
        <f>SUM(Q164:Q168)</f>
        <v>333408</v>
      </c>
      <c r="R169" s="32">
        <f>SUM(R164:R168)</f>
        <v>333408</v>
      </c>
      <c r="S169" s="32">
        <f>SUM(S164:S168)</f>
        <v>247258</v>
      </c>
      <c r="T169" s="37">
        <f t="shared" si="38"/>
        <v>0.74160787983491694</v>
      </c>
      <c r="U169" s="37">
        <f t="shared" si="39"/>
        <v>6.4630221289539103E-2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612892118</v>
      </c>
      <c r="E170" s="32">
        <f>SUM(E105,E107:E111,E113:E120,E122:E125,E127:E131,E133:E136,E138:E143,E145:E149,E151:E156,E158:E162,E164:E168)</f>
        <v>386333833</v>
      </c>
      <c r="F170" s="32">
        <f>SUM(F105,F107:F111,F113:F120,F122:F125,F127:F131,F133:F136,F138:F143,F145:F149,F151:F156,F158:F162,F164:F168)</f>
        <v>94181125</v>
      </c>
      <c r="G170" s="37">
        <f t="shared" si="32"/>
        <v>0.15366672573198273</v>
      </c>
      <c r="H170" s="32">
        <f>SUM(H105,H107:H111,H113:H120,H122:H125,H127:H131,H133:H136,H138:H143,H145:H149,H151:H156,H158:H162,H164:H168)</f>
        <v>101448172</v>
      </c>
      <c r="I170" s="37">
        <f t="shared" si="33"/>
        <v>0.16552370151381193</v>
      </c>
      <c r="J170" s="32">
        <f>SUM(J105,J107:J111,J113:J120,J122:J125,J127:J131,J133:J136,J138:J143,J145:J149,J151:J156,J158:J162,J164:J168)</f>
        <v>81200477</v>
      </c>
      <c r="K170" s="37">
        <f t="shared" si="34"/>
        <v>0.21018215352627426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276829774</v>
      </c>
      <c r="O170" s="37">
        <f t="shared" si="37"/>
        <v>0.71655586530005</v>
      </c>
      <c r="P170" s="32">
        <f>SUM(P105,P107:P111,P113:P120,P122:P125,P127:P131,P133:P136,P138:P143,P145:P149,P151:P156,P158:P162,P164:P168)</f>
        <v>75289371</v>
      </c>
      <c r="Q170" s="32">
        <f>SUM(Q105,Q107:Q111,Q113:Q120,Q122:Q125,Q127:Q131,Q133:Q136,Q138:Q143,Q145:Q149,Q151:Q156,Q158:Q162,Q164:Q168)</f>
        <v>356701249</v>
      </c>
      <c r="R170" s="32">
        <f>SUM(R105,R107:R111,R113:R120,R122:R125,R127:R131,R133:R136,R138:R143,R145:R149,R151:R156,R158:R162,R164:R168)</f>
        <v>353324436</v>
      </c>
      <c r="S170" s="32">
        <f>SUM(S105,S107:S111,S113:S120,S122:S125,S127:S131,S133:S136,S138:S143,S145:S149,S151:S156,S158:S162,S164:S168)</f>
        <v>242288791</v>
      </c>
      <c r="T170" s="37">
        <f t="shared" si="38"/>
        <v>0.6857402611123109</v>
      </c>
      <c r="U170" s="37">
        <f t="shared" si="39"/>
        <v>7.8511826058421885E-2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450000</v>
      </c>
      <c r="E173" s="31">
        <v>28000</v>
      </c>
      <c r="F173" s="31">
        <v>-204</v>
      </c>
      <c r="G173" s="36">
        <f t="shared" ref="G173:G205" si="40">IF(($D173     =0),0,($F173     /$D173     ))</f>
        <v>-4.5333333333333331E-4</v>
      </c>
      <c r="H173" s="31">
        <v>12885</v>
      </c>
      <c r="I173" s="36">
        <f t="shared" ref="I173:I205" si="41">IF(($D173     =0),0,($H173     /$D173     ))</f>
        <v>2.8633333333333334E-2</v>
      </c>
      <c r="J173" s="31">
        <v>198831</v>
      </c>
      <c r="K173" s="36">
        <f t="shared" ref="K173:K205" si="42">IF(($E173     =0),0,($J173     /$E173     ))</f>
        <v>7.1011071428571428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211512</v>
      </c>
      <c r="O173" s="36">
        <f t="shared" ref="O173:O205" si="45">IF(($E173     =0),0,($N173     /$E173     ))</f>
        <v>7.5540000000000003</v>
      </c>
      <c r="P173" s="31">
        <v>8869</v>
      </c>
      <c r="Q173" s="31">
        <v>450000</v>
      </c>
      <c r="R173" s="31">
        <v>60000</v>
      </c>
      <c r="S173" s="31">
        <v>40278</v>
      </c>
      <c r="T173" s="36">
        <f t="shared" ref="T173:T205" si="46">IF(($R173     =0),0,($S173     /$R173     ))</f>
        <v>0.67130000000000001</v>
      </c>
      <c r="U173" s="36">
        <f t="shared" ref="U173:U205" si="47">IF(($P173     =0),0,(($J173     /$P173     )-1))</f>
        <v>21.41864922764686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143304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481416</v>
      </c>
      <c r="E175" s="31">
        <v>652320</v>
      </c>
      <c r="F175" s="31">
        <v>52683</v>
      </c>
      <c r="G175" s="36">
        <f t="shared" si="40"/>
        <v>0.10943342140684979</v>
      </c>
      <c r="H175" s="31">
        <v>61866</v>
      </c>
      <c r="I175" s="36">
        <f t="shared" si="41"/>
        <v>0.12850840021935292</v>
      </c>
      <c r="J175" s="31">
        <v>75423</v>
      </c>
      <c r="K175" s="36">
        <f t="shared" si="42"/>
        <v>0.11562270051508462</v>
      </c>
      <c r="L175" s="31">
        <v>0</v>
      </c>
      <c r="M175" s="36">
        <f t="shared" si="43"/>
        <v>0</v>
      </c>
      <c r="N175" s="31">
        <f t="shared" si="44"/>
        <v>189972</v>
      </c>
      <c r="O175" s="36">
        <f t="shared" si="45"/>
        <v>0.29122516556291389</v>
      </c>
      <c r="P175" s="31">
        <v>44497</v>
      </c>
      <c r="Q175" s="31">
        <v>481416</v>
      </c>
      <c r="R175" s="31">
        <v>502320</v>
      </c>
      <c r="S175" s="31">
        <v>200149</v>
      </c>
      <c r="T175" s="36">
        <f t="shared" si="46"/>
        <v>0.39844919573180443</v>
      </c>
      <c r="U175" s="36">
        <f t="shared" si="47"/>
        <v>0.69501314695372729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3343</v>
      </c>
      <c r="G178" s="36">
        <f t="shared" si="40"/>
        <v>0</v>
      </c>
      <c r="H178" s="31">
        <v>1114</v>
      </c>
      <c r="I178" s="36">
        <f t="shared" si="41"/>
        <v>0</v>
      </c>
      <c r="J178" s="31">
        <v>4457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8914</v>
      </c>
      <c r="O178" s="36">
        <f t="shared" si="45"/>
        <v>0</v>
      </c>
      <c r="P178" s="31">
        <v>3198</v>
      </c>
      <c r="Q178" s="31">
        <v>0</v>
      </c>
      <c r="R178" s="31">
        <v>0</v>
      </c>
      <c r="S178" s="31">
        <v>9594</v>
      </c>
      <c r="T178" s="36">
        <f t="shared" si="46"/>
        <v>0</v>
      </c>
      <c r="U178" s="36">
        <f t="shared" si="47"/>
        <v>0.39368355222013762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931416</v>
      </c>
      <c r="E179" s="32">
        <f>SUM(E173:E178)</f>
        <v>680320</v>
      </c>
      <c r="F179" s="32">
        <f>SUM(F173:F178)</f>
        <v>55822</v>
      </c>
      <c r="G179" s="37">
        <f t="shared" si="40"/>
        <v>5.9932403995636749E-2</v>
      </c>
      <c r="H179" s="32">
        <f>SUM(H173:H178)</f>
        <v>75865</v>
      </c>
      <c r="I179" s="37">
        <f t="shared" si="41"/>
        <v>8.1451252716294331E-2</v>
      </c>
      <c r="J179" s="32">
        <f>SUM(J173:J178)</f>
        <v>278711</v>
      </c>
      <c r="K179" s="37">
        <f t="shared" si="42"/>
        <v>0.40967632878645344</v>
      </c>
      <c r="L179" s="32">
        <f>SUM(L173:L178)</f>
        <v>0</v>
      </c>
      <c r="M179" s="37">
        <f t="shared" si="43"/>
        <v>0</v>
      </c>
      <c r="N179" s="32">
        <f t="shared" si="44"/>
        <v>410398</v>
      </c>
      <c r="O179" s="37">
        <f t="shared" si="45"/>
        <v>0.60324259172154282</v>
      </c>
      <c r="P179" s="32">
        <f>SUM(P173:P178)</f>
        <v>56564</v>
      </c>
      <c r="Q179" s="32">
        <f>SUM(Q173:Q178)</f>
        <v>1074720</v>
      </c>
      <c r="R179" s="32">
        <f>SUM(R173:R178)</f>
        <v>562320</v>
      </c>
      <c r="S179" s="32">
        <f>SUM(S173:S178)</f>
        <v>250021</v>
      </c>
      <c r="T179" s="37">
        <f t="shared" si="46"/>
        <v>0.44462405747617018</v>
      </c>
      <c r="U179" s="37">
        <f t="shared" si="47"/>
        <v>3.927356622586804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1468600</v>
      </c>
      <c r="E181" s="31">
        <v>2000000</v>
      </c>
      <c r="F181" s="31">
        <v>416912</v>
      </c>
      <c r="G181" s="36">
        <f t="shared" si="40"/>
        <v>0.28388397112896635</v>
      </c>
      <c r="H181" s="31">
        <v>625035</v>
      </c>
      <c r="I181" s="36">
        <f t="shared" si="41"/>
        <v>0.42559921013209862</v>
      </c>
      <c r="J181" s="31">
        <v>314373</v>
      </c>
      <c r="K181" s="36">
        <f t="shared" si="42"/>
        <v>0.15718650000000001</v>
      </c>
      <c r="L181" s="31">
        <v>0</v>
      </c>
      <c r="M181" s="36">
        <f t="shared" si="43"/>
        <v>0</v>
      </c>
      <c r="N181" s="31">
        <f t="shared" si="44"/>
        <v>1356320</v>
      </c>
      <c r="O181" s="36">
        <f t="shared" si="45"/>
        <v>0.67815999999999999</v>
      </c>
      <c r="P181" s="31">
        <v>215272</v>
      </c>
      <c r="Q181" s="31">
        <v>1700000</v>
      </c>
      <c r="R181" s="31">
        <v>1400000</v>
      </c>
      <c r="S181" s="31">
        <v>927250</v>
      </c>
      <c r="T181" s="36">
        <f t="shared" si="46"/>
        <v>0.66232142857142862</v>
      </c>
      <c r="U181" s="36">
        <f t="shared" si="47"/>
        <v>0.4603524842989335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112428</v>
      </c>
      <c r="E182" s="31">
        <v>110745</v>
      </c>
      <c r="F182" s="31">
        <v>32301</v>
      </c>
      <c r="G182" s="36">
        <f t="shared" si="40"/>
        <v>0.28730387447966699</v>
      </c>
      <c r="H182" s="31">
        <v>32301</v>
      </c>
      <c r="I182" s="36">
        <f t="shared" si="41"/>
        <v>0.28730387447966699</v>
      </c>
      <c r="J182" s="31">
        <v>32301</v>
      </c>
      <c r="K182" s="36">
        <f t="shared" si="42"/>
        <v>0.29167005282405528</v>
      </c>
      <c r="L182" s="31">
        <v>0</v>
      </c>
      <c r="M182" s="36">
        <f t="shared" si="43"/>
        <v>0</v>
      </c>
      <c r="N182" s="31">
        <f t="shared" si="44"/>
        <v>96903</v>
      </c>
      <c r="O182" s="36">
        <f t="shared" si="45"/>
        <v>0.87501015847216579</v>
      </c>
      <c r="P182" s="31">
        <v>32301</v>
      </c>
      <c r="Q182" s="31">
        <v>107178</v>
      </c>
      <c r="R182" s="31">
        <v>107178</v>
      </c>
      <c r="S182" s="31">
        <v>96903</v>
      </c>
      <c r="T182" s="36">
        <f t="shared" si="46"/>
        <v>0.90413144488607733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1581028</v>
      </c>
      <c r="E185" s="32">
        <f>SUM(E180:E184)</f>
        <v>2110745</v>
      </c>
      <c r="F185" s="32">
        <f>SUM(F180:F184)</f>
        <v>449213</v>
      </c>
      <c r="G185" s="37">
        <f t="shared" si="40"/>
        <v>0.28412716283329581</v>
      </c>
      <c r="H185" s="32">
        <f>SUM(H180:H184)</f>
        <v>657336</v>
      </c>
      <c r="I185" s="37">
        <f t="shared" si="41"/>
        <v>0.41576493268936415</v>
      </c>
      <c r="J185" s="32">
        <f>SUM(J180:J184)</f>
        <v>346674</v>
      </c>
      <c r="K185" s="37">
        <f t="shared" si="42"/>
        <v>0.16424248310430678</v>
      </c>
      <c r="L185" s="32">
        <f>SUM(L180:L184)</f>
        <v>0</v>
      </c>
      <c r="M185" s="37">
        <f t="shared" si="43"/>
        <v>0</v>
      </c>
      <c r="N185" s="32">
        <f t="shared" si="44"/>
        <v>1453223</v>
      </c>
      <c r="O185" s="37">
        <f t="shared" si="45"/>
        <v>0.68848818781994037</v>
      </c>
      <c r="P185" s="32">
        <f>SUM(P180:P184)</f>
        <v>247573</v>
      </c>
      <c r="Q185" s="32">
        <f>SUM(Q180:Q184)</f>
        <v>1807178</v>
      </c>
      <c r="R185" s="32">
        <f>SUM(R180:R184)</f>
        <v>1507178</v>
      </c>
      <c r="S185" s="32">
        <f>SUM(S180:S184)</f>
        <v>1024153</v>
      </c>
      <c r="T185" s="37">
        <f t="shared" si="46"/>
        <v>0.67951695154785963</v>
      </c>
      <c r="U185" s="37">
        <f t="shared" si="47"/>
        <v>0.4002900154701845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1673</v>
      </c>
      <c r="E187" s="31">
        <v>1673</v>
      </c>
      <c r="F187" s="31">
        <v>53836</v>
      </c>
      <c r="G187" s="36">
        <f t="shared" si="40"/>
        <v>32.179318589360427</v>
      </c>
      <c r="H187" s="31">
        <v>45241</v>
      </c>
      <c r="I187" s="36">
        <f t="shared" si="41"/>
        <v>27.0418410041841</v>
      </c>
      <c r="J187" s="31">
        <v>76564</v>
      </c>
      <c r="K187" s="36">
        <f t="shared" si="42"/>
        <v>45.764494919306635</v>
      </c>
      <c r="L187" s="31">
        <v>0</v>
      </c>
      <c r="M187" s="36">
        <f t="shared" si="43"/>
        <v>0</v>
      </c>
      <c r="N187" s="31">
        <f t="shared" si="44"/>
        <v>175641</v>
      </c>
      <c r="O187" s="36">
        <f t="shared" si="45"/>
        <v>104.98565451285117</v>
      </c>
      <c r="P187" s="31">
        <v>55393</v>
      </c>
      <c r="Q187" s="31">
        <v>249544</v>
      </c>
      <c r="R187" s="31">
        <v>249544</v>
      </c>
      <c r="S187" s="31">
        <v>167476</v>
      </c>
      <c r="T187" s="36">
        <f t="shared" si="46"/>
        <v>0.67112813772320712</v>
      </c>
      <c r="U187" s="36">
        <f t="shared" si="47"/>
        <v>0.38219630639250446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2760089</v>
      </c>
      <c r="E188" s="31">
        <v>2545089</v>
      </c>
      <c r="F188" s="31">
        <v>932989</v>
      </c>
      <c r="G188" s="36">
        <f t="shared" si="40"/>
        <v>0.3380285925562545</v>
      </c>
      <c r="H188" s="31">
        <v>986408</v>
      </c>
      <c r="I188" s="36">
        <f t="shared" si="41"/>
        <v>0.3573826786020306</v>
      </c>
      <c r="J188" s="31">
        <v>840426</v>
      </c>
      <c r="K188" s="36">
        <f t="shared" si="42"/>
        <v>0.33021477834370427</v>
      </c>
      <c r="L188" s="31">
        <v>0</v>
      </c>
      <c r="M188" s="36">
        <f t="shared" si="43"/>
        <v>0</v>
      </c>
      <c r="N188" s="31">
        <f t="shared" si="44"/>
        <v>2759823</v>
      </c>
      <c r="O188" s="36">
        <f t="shared" si="45"/>
        <v>1.0843719021220868</v>
      </c>
      <c r="P188" s="31">
        <v>904191</v>
      </c>
      <c r="Q188" s="31">
        <v>3632802</v>
      </c>
      <c r="R188" s="31">
        <v>3000698</v>
      </c>
      <c r="S188" s="31">
        <v>2456528</v>
      </c>
      <c r="T188" s="36">
        <f t="shared" si="46"/>
        <v>0.81865219358962482</v>
      </c>
      <c r="U188" s="36">
        <f t="shared" si="47"/>
        <v>-7.0521604395531456E-2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5667000</v>
      </c>
      <c r="E190" s="31">
        <v>5657000</v>
      </c>
      <c r="F190" s="31">
        <v>2361253</v>
      </c>
      <c r="G190" s="36">
        <f t="shared" si="40"/>
        <v>0.41666719604729135</v>
      </c>
      <c r="H190" s="31">
        <v>1889000</v>
      </c>
      <c r="I190" s="36">
        <f t="shared" si="41"/>
        <v>0.33333333333333331</v>
      </c>
      <c r="J190" s="31">
        <v>1416747</v>
      </c>
      <c r="K190" s="36">
        <f t="shared" si="42"/>
        <v>0.25044140003535442</v>
      </c>
      <c r="L190" s="31">
        <v>0</v>
      </c>
      <c r="M190" s="36">
        <f t="shared" si="43"/>
        <v>0</v>
      </c>
      <c r="N190" s="31">
        <f t="shared" si="44"/>
        <v>5667000</v>
      </c>
      <c r="O190" s="36">
        <f t="shared" si="45"/>
        <v>1.0017677214071063</v>
      </c>
      <c r="P190" s="31">
        <v>1291750</v>
      </c>
      <c r="Q190" s="31">
        <v>5167000</v>
      </c>
      <c r="R190" s="31">
        <v>4798000</v>
      </c>
      <c r="S190" s="31">
        <v>5166999</v>
      </c>
      <c r="T190" s="36">
        <f t="shared" si="46"/>
        <v>1.0769068361817424</v>
      </c>
      <c r="U190" s="36">
        <f t="shared" si="47"/>
        <v>9.6765628023998351E-2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8428762</v>
      </c>
      <c r="E191" s="32">
        <f>SUM(E186:E190)</f>
        <v>8203762</v>
      </c>
      <c r="F191" s="32">
        <f>SUM(F186:F190)</f>
        <v>3348078</v>
      </c>
      <c r="G191" s="37">
        <f t="shared" si="40"/>
        <v>0.39722061199497627</v>
      </c>
      <c r="H191" s="32">
        <f>SUM(H186:H190)</f>
        <v>2920649</v>
      </c>
      <c r="I191" s="37">
        <f t="shared" si="41"/>
        <v>0.34650984331981377</v>
      </c>
      <c r="J191" s="32">
        <f>SUM(J186:J190)</f>
        <v>2333737</v>
      </c>
      <c r="K191" s="37">
        <f t="shared" si="42"/>
        <v>0.28447156316821476</v>
      </c>
      <c r="L191" s="32">
        <f>SUM(L186:L190)</f>
        <v>0</v>
      </c>
      <c r="M191" s="37">
        <f t="shared" si="43"/>
        <v>0</v>
      </c>
      <c r="N191" s="32">
        <f t="shared" si="44"/>
        <v>8602464</v>
      </c>
      <c r="O191" s="37">
        <f t="shared" si="45"/>
        <v>1.0485998984368392</v>
      </c>
      <c r="P191" s="32">
        <f>SUM(P186:P190)</f>
        <v>2251334</v>
      </c>
      <c r="Q191" s="32">
        <f>SUM(Q186:Q190)</f>
        <v>9049346</v>
      </c>
      <c r="R191" s="32">
        <f>SUM(R186:R190)</f>
        <v>8048242</v>
      </c>
      <c r="S191" s="32">
        <f>SUM(S186:S190)</f>
        <v>7791003</v>
      </c>
      <c r="T191" s="37">
        <f t="shared" si="46"/>
        <v>0.96803786466659425</v>
      </c>
      <c r="U191" s="37">
        <f t="shared" si="47"/>
        <v>3.6601854722577709E-2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7679</v>
      </c>
      <c r="E195" s="31">
        <v>7979</v>
      </c>
      <c r="F195" s="31">
        <v>120</v>
      </c>
      <c r="G195" s="36">
        <f t="shared" si="40"/>
        <v>1.5627034770152363E-2</v>
      </c>
      <c r="H195" s="31">
        <v>0</v>
      </c>
      <c r="I195" s="36">
        <f t="shared" si="41"/>
        <v>0</v>
      </c>
      <c r="J195" s="31">
        <v>4426</v>
      </c>
      <c r="K195" s="36">
        <f t="shared" si="42"/>
        <v>0.55470610352174454</v>
      </c>
      <c r="L195" s="31">
        <v>0</v>
      </c>
      <c r="M195" s="36">
        <f t="shared" si="43"/>
        <v>0</v>
      </c>
      <c r="N195" s="31">
        <f t="shared" si="44"/>
        <v>4546</v>
      </c>
      <c r="O195" s="36">
        <f t="shared" si="45"/>
        <v>0.56974558215315207</v>
      </c>
      <c r="P195" s="31">
        <v>2529</v>
      </c>
      <c r="Q195" s="31">
        <v>7320</v>
      </c>
      <c r="R195" s="31">
        <v>7320</v>
      </c>
      <c r="S195" s="31">
        <v>2529</v>
      </c>
      <c r="T195" s="36">
        <f t="shared" si="46"/>
        <v>0.3454918032786885</v>
      </c>
      <c r="U195" s="36">
        <f t="shared" si="47"/>
        <v>0.75009885330170034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70058</v>
      </c>
      <c r="E196" s="31">
        <v>70058</v>
      </c>
      <c r="F196" s="31">
        <v>0</v>
      </c>
      <c r="G196" s="36">
        <f t="shared" si="40"/>
        <v>0</v>
      </c>
      <c r="H196" s="31">
        <v>8135</v>
      </c>
      <c r="I196" s="36">
        <f t="shared" si="41"/>
        <v>0.11611807359616318</v>
      </c>
      <c r="J196" s="31">
        <v>2974</v>
      </c>
      <c r="K196" s="36">
        <f t="shared" si="42"/>
        <v>4.2450540980330582E-2</v>
      </c>
      <c r="L196" s="31">
        <v>0</v>
      </c>
      <c r="M196" s="36">
        <f t="shared" si="43"/>
        <v>0</v>
      </c>
      <c r="N196" s="31">
        <f t="shared" si="44"/>
        <v>11109</v>
      </c>
      <c r="O196" s="36">
        <f t="shared" si="45"/>
        <v>0.15856861457649377</v>
      </c>
      <c r="P196" s="31">
        <v>1183</v>
      </c>
      <c r="Q196" s="31">
        <v>66785</v>
      </c>
      <c r="R196" s="31">
        <v>66785</v>
      </c>
      <c r="S196" s="31">
        <v>1183</v>
      </c>
      <c r="T196" s="36">
        <f t="shared" si="46"/>
        <v>1.771355843378004E-2</v>
      </c>
      <c r="U196" s="36">
        <f t="shared" si="47"/>
        <v>1.5139475908706679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77737</v>
      </c>
      <c r="E198" s="32">
        <f>SUM(E192:E197)</f>
        <v>78037</v>
      </c>
      <c r="F198" s="32">
        <f>SUM(F192:F197)</f>
        <v>120</v>
      </c>
      <c r="G198" s="37">
        <f t="shared" si="40"/>
        <v>1.5436664651324336E-3</v>
      </c>
      <c r="H198" s="32">
        <f>SUM(H192:H197)</f>
        <v>8135</v>
      </c>
      <c r="I198" s="37">
        <f t="shared" si="41"/>
        <v>0.10464772244876958</v>
      </c>
      <c r="J198" s="32">
        <f>SUM(J192:J197)</f>
        <v>7400</v>
      </c>
      <c r="K198" s="37">
        <f t="shared" si="42"/>
        <v>9.4826812922075426E-2</v>
      </c>
      <c r="L198" s="32">
        <f>SUM(L192:L197)</f>
        <v>0</v>
      </c>
      <c r="M198" s="37">
        <f t="shared" si="43"/>
        <v>0</v>
      </c>
      <c r="N198" s="32">
        <f t="shared" si="44"/>
        <v>15655</v>
      </c>
      <c r="O198" s="37">
        <f t="shared" si="45"/>
        <v>0.20060996706690415</v>
      </c>
      <c r="P198" s="32">
        <f>SUM(P192:P197)</f>
        <v>3712</v>
      </c>
      <c r="Q198" s="32">
        <f>SUM(Q192:Q197)</f>
        <v>74105</v>
      </c>
      <c r="R198" s="32">
        <f>SUM(R192:R197)</f>
        <v>74105</v>
      </c>
      <c r="S198" s="32">
        <f>SUM(S192:S197)</f>
        <v>3712</v>
      </c>
      <c r="T198" s="37">
        <f t="shared" si="46"/>
        <v>5.0091086971189532E-2</v>
      </c>
      <c r="U198" s="37">
        <f t="shared" si="47"/>
        <v>0.99353448275862077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17596095</v>
      </c>
      <c r="E200" s="31">
        <v>17611517</v>
      </c>
      <c r="F200" s="31">
        <v>9278753</v>
      </c>
      <c r="G200" s="36">
        <f t="shared" si="40"/>
        <v>0.52731887387514109</v>
      </c>
      <c r="H200" s="31">
        <v>5363012</v>
      </c>
      <c r="I200" s="36">
        <f t="shared" si="41"/>
        <v>0.30478421490677338</v>
      </c>
      <c r="J200" s="31">
        <v>2948503</v>
      </c>
      <c r="K200" s="36">
        <f t="shared" si="42"/>
        <v>0.16741902472115264</v>
      </c>
      <c r="L200" s="31">
        <v>0</v>
      </c>
      <c r="M200" s="36">
        <f t="shared" si="43"/>
        <v>0</v>
      </c>
      <c r="N200" s="31">
        <f t="shared" si="44"/>
        <v>17590268</v>
      </c>
      <c r="O200" s="36">
        <f t="shared" si="45"/>
        <v>0.99879345998416835</v>
      </c>
      <c r="P200" s="31">
        <v>2972762</v>
      </c>
      <c r="Q200" s="31">
        <v>17595085</v>
      </c>
      <c r="R200" s="31">
        <v>17595085</v>
      </c>
      <c r="S200" s="31">
        <v>17577506</v>
      </c>
      <c r="T200" s="36">
        <f t="shared" si="46"/>
        <v>0.99900091417574854</v>
      </c>
      <c r="U200" s="36">
        <f t="shared" si="47"/>
        <v>-8.1604245479456328E-3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17596095</v>
      </c>
      <c r="E204" s="32">
        <f>SUM(E199:E203)</f>
        <v>17611517</v>
      </c>
      <c r="F204" s="32">
        <f>SUM(F199:F203)</f>
        <v>9278753</v>
      </c>
      <c r="G204" s="37">
        <f t="shared" si="40"/>
        <v>0.52731887387514109</v>
      </c>
      <c r="H204" s="32">
        <f>SUM(H199:H203)</f>
        <v>5363012</v>
      </c>
      <c r="I204" s="37">
        <f t="shared" si="41"/>
        <v>0.30478421490677338</v>
      </c>
      <c r="J204" s="32">
        <f>SUM(J199:J203)</f>
        <v>2948503</v>
      </c>
      <c r="K204" s="37">
        <f t="shared" si="42"/>
        <v>0.16741902472115264</v>
      </c>
      <c r="L204" s="32">
        <f>SUM(L199:L203)</f>
        <v>0</v>
      </c>
      <c r="M204" s="37">
        <f t="shared" si="43"/>
        <v>0</v>
      </c>
      <c r="N204" s="32">
        <f t="shared" si="44"/>
        <v>17590268</v>
      </c>
      <c r="O204" s="37">
        <f t="shared" si="45"/>
        <v>0.99879345998416835</v>
      </c>
      <c r="P204" s="32">
        <f>SUM(P199:P203)</f>
        <v>2972762</v>
      </c>
      <c r="Q204" s="32">
        <f>SUM(Q199:Q203)</f>
        <v>17595085</v>
      </c>
      <c r="R204" s="32">
        <f>SUM(R199:R203)</f>
        <v>17595085</v>
      </c>
      <c r="S204" s="32">
        <f>SUM(S199:S203)</f>
        <v>17577506</v>
      </c>
      <c r="T204" s="37">
        <f t="shared" si="46"/>
        <v>0.99900091417574854</v>
      </c>
      <c r="U204" s="37">
        <f t="shared" si="47"/>
        <v>-8.1604245479456328E-3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28615038</v>
      </c>
      <c r="E205" s="32">
        <f>SUM(E173:E178,E180:E184,E186:E190,E192:E197,E199:E203)</f>
        <v>28684381</v>
      </c>
      <c r="F205" s="32">
        <f>SUM(F173:F178,F180:F184,F186:F190,F192:F197,F199:F203)</f>
        <v>13131986</v>
      </c>
      <c r="G205" s="37">
        <f t="shared" si="40"/>
        <v>0.45891904808932982</v>
      </c>
      <c r="H205" s="32">
        <f>SUM(H173:H178,H180:H184,H186:H190,H192:H197,H199:H203)</f>
        <v>9024997</v>
      </c>
      <c r="I205" s="37">
        <f t="shared" si="41"/>
        <v>0.31539350043847575</v>
      </c>
      <c r="J205" s="32">
        <f>SUM(J173:J178,J180:J184,J186:J190,J192:J197,J199:J203)</f>
        <v>5915025</v>
      </c>
      <c r="K205" s="37">
        <f t="shared" si="42"/>
        <v>0.20621065519942716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28072008</v>
      </c>
      <c r="O205" s="37">
        <f t="shared" si="45"/>
        <v>0.97865134339137383</v>
      </c>
      <c r="P205" s="32">
        <f>SUM(P173:P178,P180:P184,P186:P190,P192:P197,P199:P203)</f>
        <v>5531945</v>
      </c>
      <c r="Q205" s="32">
        <f>SUM(Q173:Q178,Q180:Q184,Q186:Q190,Q192:Q197,Q199:Q203)</f>
        <v>29600434</v>
      </c>
      <c r="R205" s="32">
        <f>SUM(R173:R178,R180:R184,R186:R190,R192:R197,R199:R203)</f>
        <v>27786930</v>
      </c>
      <c r="S205" s="32">
        <f>SUM(S173:S178,S180:S184,S186:S190,S192:S197,S199:S203)</f>
        <v>26646395</v>
      </c>
      <c r="T205" s="37">
        <f t="shared" si="46"/>
        <v>0.95895426374917991</v>
      </c>
      <c r="U205" s="37">
        <f t="shared" si="47"/>
        <v>6.9248700050343892E-2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329709</v>
      </c>
      <c r="E209" s="31">
        <v>329709</v>
      </c>
      <c r="F209" s="31">
        <v>24591</v>
      </c>
      <c r="G209" s="36">
        <f t="shared" si="48"/>
        <v>7.4583951302512219E-2</v>
      </c>
      <c r="H209" s="31">
        <v>28983</v>
      </c>
      <c r="I209" s="36">
        <f t="shared" si="49"/>
        <v>8.7904788768277481E-2</v>
      </c>
      <c r="J209" s="31">
        <v>53752</v>
      </c>
      <c r="K209" s="36">
        <f t="shared" si="50"/>
        <v>0.16302861007737127</v>
      </c>
      <c r="L209" s="31">
        <v>0</v>
      </c>
      <c r="M209" s="36">
        <f t="shared" si="51"/>
        <v>0</v>
      </c>
      <c r="N209" s="31">
        <f t="shared" si="52"/>
        <v>107326</v>
      </c>
      <c r="O209" s="36">
        <f t="shared" si="53"/>
        <v>0.32551735014816097</v>
      </c>
      <c r="P209" s="31">
        <v>25438</v>
      </c>
      <c r="Q209" s="31">
        <v>214196</v>
      </c>
      <c r="R209" s="31">
        <v>314308</v>
      </c>
      <c r="S209" s="31">
        <v>112639</v>
      </c>
      <c r="T209" s="36">
        <f t="shared" si="54"/>
        <v>0.35837140639118314</v>
      </c>
      <c r="U209" s="36">
        <f t="shared" si="55"/>
        <v>1.1130592027675132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19983</v>
      </c>
      <c r="E210" s="31">
        <v>19983</v>
      </c>
      <c r="F210" s="31">
        <v>4255</v>
      </c>
      <c r="G210" s="36">
        <f t="shared" si="48"/>
        <v>0.21293099134264123</v>
      </c>
      <c r="H210" s="31">
        <v>3290</v>
      </c>
      <c r="I210" s="36">
        <f t="shared" si="49"/>
        <v>0.16463994395235951</v>
      </c>
      <c r="J210" s="31">
        <v>10731</v>
      </c>
      <c r="K210" s="36">
        <f t="shared" si="50"/>
        <v>0.53700645548716408</v>
      </c>
      <c r="L210" s="31">
        <v>0</v>
      </c>
      <c r="M210" s="36">
        <f t="shared" si="51"/>
        <v>0</v>
      </c>
      <c r="N210" s="31">
        <f t="shared" si="52"/>
        <v>18276</v>
      </c>
      <c r="O210" s="36">
        <f t="shared" si="53"/>
        <v>0.91457739078216482</v>
      </c>
      <c r="P210" s="31">
        <v>7186</v>
      </c>
      <c r="Q210" s="31">
        <v>6050</v>
      </c>
      <c r="R210" s="31">
        <v>19050</v>
      </c>
      <c r="S210" s="31">
        <v>18633</v>
      </c>
      <c r="T210" s="36">
        <f t="shared" si="54"/>
        <v>0.97811023622047244</v>
      </c>
      <c r="U210" s="36">
        <f t="shared" si="55"/>
        <v>0.49332034511550238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10904698</v>
      </c>
      <c r="E211" s="31">
        <v>10795484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5299</v>
      </c>
      <c r="Q211" s="31">
        <v>10278048</v>
      </c>
      <c r="R211" s="31">
        <v>10278048</v>
      </c>
      <c r="S211" s="31">
        <v>20794</v>
      </c>
      <c r="T211" s="36">
        <f t="shared" si="54"/>
        <v>2.0231468076428519E-3</v>
      </c>
      <c r="U211" s="36">
        <f t="shared" si="55"/>
        <v>-1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91608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3036</v>
      </c>
      <c r="K214" s="36">
        <f t="shared" si="50"/>
        <v>3.3141210374639768E-2</v>
      </c>
      <c r="L214" s="31">
        <v>0</v>
      </c>
      <c r="M214" s="36">
        <f t="shared" si="51"/>
        <v>0</v>
      </c>
      <c r="N214" s="31">
        <f t="shared" si="52"/>
        <v>3036</v>
      </c>
      <c r="O214" s="36">
        <f t="shared" si="53"/>
        <v>3.3141210374639768E-2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11254390</v>
      </c>
      <c r="E216" s="32">
        <f>SUM(E208:E215)</f>
        <v>11236784</v>
      </c>
      <c r="F216" s="32">
        <f>SUM(F208:F215)</f>
        <v>28846</v>
      </c>
      <c r="G216" s="37">
        <f t="shared" si="48"/>
        <v>2.56308871471488E-3</v>
      </c>
      <c r="H216" s="32">
        <f>SUM(H208:H215)</f>
        <v>32273</v>
      </c>
      <c r="I216" s="37">
        <f t="shared" si="49"/>
        <v>2.8675921129443708E-3</v>
      </c>
      <c r="J216" s="32">
        <f>SUM(J208:J215)</f>
        <v>67519</v>
      </c>
      <c r="K216" s="37">
        <f t="shared" si="50"/>
        <v>6.008747698629786E-3</v>
      </c>
      <c r="L216" s="32">
        <f>SUM(L208:L215)</f>
        <v>0</v>
      </c>
      <c r="M216" s="37">
        <f t="shared" si="51"/>
        <v>0</v>
      </c>
      <c r="N216" s="32">
        <f t="shared" si="52"/>
        <v>128638</v>
      </c>
      <c r="O216" s="37">
        <f t="shared" si="53"/>
        <v>1.1447937416969126E-2</v>
      </c>
      <c r="P216" s="32">
        <f>SUM(P208:P215)</f>
        <v>37923</v>
      </c>
      <c r="Q216" s="32">
        <f>SUM(Q208:Q215)</f>
        <v>10498294</v>
      </c>
      <c r="R216" s="32">
        <f>SUM(R208:R215)</f>
        <v>10611406</v>
      </c>
      <c r="S216" s="32">
        <f>SUM(S208:S215)</f>
        <v>152066</v>
      </c>
      <c r="T216" s="37">
        <f t="shared" si="54"/>
        <v>1.4330428974256569E-2</v>
      </c>
      <c r="U216" s="37">
        <f t="shared" si="55"/>
        <v>0.78042348970281883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4059813</v>
      </c>
      <c r="E218" s="31">
        <v>4225297</v>
      </c>
      <c r="F218" s="31">
        <v>1155838</v>
      </c>
      <c r="G218" s="36">
        <f t="shared" si="48"/>
        <v>0.28470227569594952</v>
      </c>
      <c r="H218" s="31">
        <v>960335</v>
      </c>
      <c r="I218" s="36">
        <f t="shared" si="49"/>
        <v>0.23654660941279806</v>
      </c>
      <c r="J218" s="31">
        <v>909633</v>
      </c>
      <c r="K218" s="36">
        <f t="shared" si="50"/>
        <v>0.21528261800294748</v>
      </c>
      <c r="L218" s="31">
        <v>0</v>
      </c>
      <c r="M218" s="36">
        <f t="shared" si="51"/>
        <v>0</v>
      </c>
      <c r="N218" s="31">
        <f t="shared" si="52"/>
        <v>3025806</v>
      </c>
      <c r="O218" s="36">
        <f t="shared" si="53"/>
        <v>0.71611676054961348</v>
      </c>
      <c r="P218" s="31">
        <v>841776</v>
      </c>
      <c r="Q218" s="31">
        <v>4423352</v>
      </c>
      <c r="R218" s="31">
        <v>3923040</v>
      </c>
      <c r="S218" s="31">
        <v>2456446</v>
      </c>
      <c r="T218" s="36">
        <f t="shared" si="54"/>
        <v>0.62615879522003348</v>
      </c>
      <c r="U218" s="36">
        <f t="shared" si="55"/>
        <v>8.0611706677310879E-2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2244295</v>
      </c>
      <c r="E219" s="31">
        <v>2244295</v>
      </c>
      <c r="F219" s="31">
        <v>223018</v>
      </c>
      <c r="G219" s="36">
        <f t="shared" si="48"/>
        <v>9.9371071984743542E-2</v>
      </c>
      <c r="H219" s="31">
        <v>404022</v>
      </c>
      <c r="I219" s="36">
        <f t="shared" si="49"/>
        <v>0.18002178857948711</v>
      </c>
      <c r="J219" s="31">
        <v>325010</v>
      </c>
      <c r="K219" s="36">
        <f t="shared" si="50"/>
        <v>0.14481607810024974</v>
      </c>
      <c r="L219" s="31">
        <v>0</v>
      </c>
      <c r="M219" s="36">
        <f t="shared" si="51"/>
        <v>0</v>
      </c>
      <c r="N219" s="31">
        <f t="shared" si="52"/>
        <v>952050</v>
      </c>
      <c r="O219" s="36">
        <f t="shared" si="53"/>
        <v>0.42420893866448039</v>
      </c>
      <c r="P219" s="31">
        <v>1149080</v>
      </c>
      <c r="Q219" s="31">
        <v>4079320</v>
      </c>
      <c r="R219" s="31">
        <v>4079320</v>
      </c>
      <c r="S219" s="31">
        <v>2305251</v>
      </c>
      <c r="T219" s="36">
        <f t="shared" si="54"/>
        <v>0.56510668444740786</v>
      </c>
      <c r="U219" s="36">
        <f t="shared" si="55"/>
        <v>-0.7171563337626623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17120580</v>
      </c>
      <c r="E220" s="31">
        <v>0</v>
      </c>
      <c r="F220" s="31">
        <v>0</v>
      </c>
      <c r="G220" s="36">
        <f t="shared" si="48"/>
        <v>0</v>
      </c>
      <c r="H220" s="31">
        <v>18609</v>
      </c>
      <c r="I220" s="36">
        <f t="shared" si="49"/>
        <v>1.0869374752490862E-3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18609</v>
      </c>
      <c r="O220" s="36">
        <f t="shared" si="53"/>
        <v>0</v>
      </c>
      <c r="P220" s="31">
        <v>4225601</v>
      </c>
      <c r="Q220" s="31">
        <v>0</v>
      </c>
      <c r="R220" s="31">
        <v>16196191</v>
      </c>
      <c r="S220" s="31">
        <v>12150116</v>
      </c>
      <c r="T220" s="36">
        <f t="shared" si="54"/>
        <v>0.75018354624244676</v>
      </c>
      <c r="U220" s="36">
        <f t="shared" si="55"/>
        <v>-1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55426</v>
      </c>
      <c r="E221" s="31">
        <v>126131</v>
      </c>
      <c r="F221" s="31">
        <v>61913</v>
      </c>
      <c r="G221" s="36">
        <f t="shared" si="48"/>
        <v>1.1170389347959442</v>
      </c>
      <c r="H221" s="31">
        <v>0</v>
      </c>
      <c r="I221" s="36">
        <f t="shared" si="49"/>
        <v>0</v>
      </c>
      <c r="J221" s="31">
        <v>22321</v>
      </c>
      <c r="K221" s="36">
        <f t="shared" si="50"/>
        <v>0.17696680435420317</v>
      </c>
      <c r="L221" s="31">
        <v>0</v>
      </c>
      <c r="M221" s="36">
        <f t="shared" si="51"/>
        <v>0</v>
      </c>
      <c r="N221" s="31">
        <f t="shared" si="52"/>
        <v>84234</v>
      </c>
      <c r="O221" s="36">
        <f t="shared" si="53"/>
        <v>0.66782947887513777</v>
      </c>
      <c r="P221" s="31">
        <v>76163</v>
      </c>
      <c r="Q221" s="31">
        <v>52837</v>
      </c>
      <c r="R221" s="31">
        <v>52837</v>
      </c>
      <c r="S221" s="31">
        <v>77293</v>
      </c>
      <c r="T221" s="36">
        <f t="shared" si="54"/>
        <v>1.4628574673051082</v>
      </c>
      <c r="U221" s="36">
        <f t="shared" si="55"/>
        <v>-0.70693118705933333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23480114</v>
      </c>
      <c r="E224" s="32">
        <f>SUM(E217:E223)</f>
        <v>6595723</v>
      </c>
      <c r="F224" s="32">
        <f>SUM(F217:F223)</f>
        <v>1440769</v>
      </c>
      <c r="G224" s="37">
        <f t="shared" si="48"/>
        <v>6.1361243816788966E-2</v>
      </c>
      <c r="H224" s="32">
        <f>SUM(H217:H223)</f>
        <v>1382966</v>
      </c>
      <c r="I224" s="37">
        <f t="shared" si="49"/>
        <v>5.8899458494963017E-2</v>
      </c>
      <c r="J224" s="32">
        <f>SUM(J217:J223)</f>
        <v>1256964</v>
      </c>
      <c r="K224" s="37">
        <f t="shared" si="50"/>
        <v>0.19057258772086091</v>
      </c>
      <c r="L224" s="32">
        <f>SUM(L217:L223)</f>
        <v>0</v>
      </c>
      <c r="M224" s="37">
        <f t="shared" si="51"/>
        <v>0</v>
      </c>
      <c r="N224" s="32">
        <f t="shared" si="52"/>
        <v>4080699</v>
      </c>
      <c r="O224" s="37">
        <f t="shared" si="53"/>
        <v>0.61868865627013137</v>
      </c>
      <c r="P224" s="32">
        <f>SUM(P217:P223)</f>
        <v>6292620</v>
      </c>
      <c r="Q224" s="32">
        <f>SUM(Q217:Q223)</f>
        <v>8555509</v>
      </c>
      <c r="R224" s="32">
        <f>SUM(R217:R223)</f>
        <v>24251388</v>
      </c>
      <c r="S224" s="32">
        <f>SUM(S217:S223)</f>
        <v>16989106</v>
      </c>
      <c r="T224" s="37">
        <f t="shared" si="54"/>
        <v>0.70054159374300551</v>
      </c>
      <c r="U224" s="37">
        <f t="shared" si="55"/>
        <v>-0.80024790945583879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2000</v>
      </c>
      <c r="G225" s="36">
        <f t="shared" si="48"/>
        <v>0</v>
      </c>
      <c r="H225" s="31">
        <v>59900</v>
      </c>
      <c r="I225" s="36">
        <f t="shared" si="49"/>
        <v>0</v>
      </c>
      <c r="J225" s="31">
        <v>1000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62900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85764</v>
      </c>
      <c r="E226" s="31">
        <v>85764</v>
      </c>
      <c r="F226" s="31">
        <v>52415</v>
      </c>
      <c r="G226" s="36">
        <f t="shared" si="48"/>
        <v>0.61115386409215988</v>
      </c>
      <c r="H226" s="31">
        <v>35781</v>
      </c>
      <c r="I226" s="36">
        <f t="shared" si="49"/>
        <v>0.41720302224709671</v>
      </c>
      <c r="J226" s="31">
        <v>22868</v>
      </c>
      <c r="K226" s="36">
        <f t="shared" si="50"/>
        <v>0.26663868289725295</v>
      </c>
      <c r="L226" s="31">
        <v>0</v>
      </c>
      <c r="M226" s="36">
        <f t="shared" si="51"/>
        <v>0</v>
      </c>
      <c r="N226" s="31">
        <f t="shared" si="52"/>
        <v>111064</v>
      </c>
      <c r="O226" s="36">
        <f t="shared" si="53"/>
        <v>1.2949955692365094</v>
      </c>
      <c r="P226" s="31">
        <v>38308</v>
      </c>
      <c r="Q226" s="31">
        <v>101308</v>
      </c>
      <c r="R226" s="31">
        <v>77699</v>
      </c>
      <c r="S226" s="31">
        <v>66621</v>
      </c>
      <c r="T226" s="36">
        <f t="shared" si="54"/>
        <v>0.85742416247313347</v>
      </c>
      <c r="U226" s="36">
        <f t="shared" si="55"/>
        <v>-0.40304897149420482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281974</v>
      </c>
      <c r="E228" s="31">
        <v>961456</v>
      </c>
      <c r="F228" s="31">
        <v>82428</v>
      </c>
      <c r="G228" s="36">
        <f t="shared" si="48"/>
        <v>0.29232482427457851</v>
      </c>
      <c r="H228" s="31">
        <v>81030</v>
      </c>
      <c r="I228" s="36">
        <f t="shared" si="49"/>
        <v>0.2873669203543589</v>
      </c>
      <c r="J228" s="31">
        <v>50037</v>
      </c>
      <c r="K228" s="36">
        <f t="shared" si="50"/>
        <v>5.2042943202809076E-2</v>
      </c>
      <c r="L228" s="31">
        <v>0</v>
      </c>
      <c r="M228" s="36">
        <f t="shared" si="51"/>
        <v>0</v>
      </c>
      <c r="N228" s="31">
        <f t="shared" si="52"/>
        <v>213495</v>
      </c>
      <c r="O228" s="36">
        <f t="shared" si="53"/>
        <v>0.22205384333760464</v>
      </c>
      <c r="P228" s="31">
        <v>69238</v>
      </c>
      <c r="Q228" s="31">
        <v>292623</v>
      </c>
      <c r="R228" s="31">
        <v>372342</v>
      </c>
      <c r="S228" s="31">
        <v>190239</v>
      </c>
      <c r="T228" s="36">
        <f t="shared" si="54"/>
        <v>0.51092543951528435</v>
      </c>
      <c r="U228" s="36">
        <f t="shared" si="55"/>
        <v>-0.27731881336838149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367738</v>
      </c>
      <c r="E230" s="32">
        <f>SUM(E225:E229)</f>
        <v>1047220</v>
      </c>
      <c r="F230" s="32">
        <f>SUM(F225:F229)</f>
        <v>136843</v>
      </c>
      <c r="G230" s="37">
        <f t="shared" si="48"/>
        <v>0.37212091217116533</v>
      </c>
      <c r="H230" s="32">
        <f>SUM(H225:H229)</f>
        <v>176711</v>
      </c>
      <c r="I230" s="37">
        <f t="shared" si="49"/>
        <v>0.48053505484883258</v>
      </c>
      <c r="J230" s="32">
        <f>SUM(J225:J229)</f>
        <v>73905</v>
      </c>
      <c r="K230" s="37">
        <f t="shared" si="50"/>
        <v>7.0572563549206477E-2</v>
      </c>
      <c r="L230" s="32">
        <f>SUM(L225:L229)</f>
        <v>0</v>
      </c>
      <c r="M230" s="37">
        <f t="shared" si="51"/>
        <v>0</v>
      </c>
      <c r="N230" s="32">
        <f t="shared" si="52"/>
        <v>387459</v>
      </c>
      <c r="O230" s="37">
        <f t="shared" si="53"/>
        <v>0.36998815912606708</v>
      </c>
      <c r="P230" s="32">
        <f>SUM(P225:P229)</f>
        <v>107546</v>
      </c>
      <c r="Q230" s="32">
        <f>SUM(Q225:Q229)</f>
        <v>393931</v>
      </c>
      <c r="R230" s="32">
        <f>SUM(R225:R229)</f>
        <v>450041</v>
      </c>
      <c r="S230" s="32">
        <f>SUM(S225:S229)</f>
        <v>256860</v>
      </c>
      <c r="T230" s="37">
        <f t="shared" si="54"/>
        <v>0.5707479985156908</v>
      </c>
      <c r="U230" s="37">
        <f t="shared" si="55"/>
        <v>-0.31280568314953605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35102242</v>
      </c>
      <c r="E231" s="32">
        <f>SUM(E208:E215,E217:E223,E225:E229)</f>
        <v>18879727</v>
      </c>
      <c r="F231" s="32">
        <f>SUM(F208:F215,F217:F223,F225:F229)</f>
        <v>1606458</v>
      </c>
      <c r="G231" s="37">
        <f t="shared" si="48"/>
        <v>4.5765110957869871E-2</v>
      </c>
      <c r="H231" s="32">
        <f>SUM(H208:H215,H217:H223,H225:H229)</f>
        <v>1591950</v>
      </c>
      <c r="I231" s="37">
        <f t="shared" si="49"/>
        <v>4.5351804024369724E-2</v>
      </c>
      <c r="J231" s="32">
        <f>SUM(J208:J215,J217:J223,J225:J229)</f>
        <v>1398388</v>
      </c>
      <c r="K231" s="37">
        <f t="shared" si="50"/>
        <v>7.4068232024753322E-2</v>
      </c>
      <c r="L231" s="32">
        <f>SUM(L208:L215,L217:L223,L225:L229)</f>
        <v>0</v>
      </c>
      <c r="M231" s="37">
        <f t="shared" si="51"/>
        <v>0</v>
      </c>
      <c r="N231" s="32">
        <f t="shared" si="52"/>
        <v>4596796</v>
      </c>
      <c r="O231" s="37">
        <f t="shared" si="53"/>
        <v>0.2434778850350961</v>
      </c>
      <c r="P231" s="32">
        <f>SUM(P208:P215,P217:P223,P225:P229)</f>
        <v>6438089</v>
      </c>
      <c r="Q231" s="32">
        <f>SUM(Q208:Q215,Q217:Q223,Q225:Q229)</f>
        <v>19447734</v>
      </c>
      <c r="R231" s="32">
        <f>SUM(R208:R215,R217:R223,R225:R229)</f>
        <v>35312835</v>
      </c>
      <c r="S231" s="32">
        <f>SUM(S208:S215,S217:S223,S225:S229)</f>
        <v>17398032</v>
      </c>
      <c r="T231" s="37">
        <f t="shared" si="54"/>
        <v>0.49268295791034622</v>
      </c>
      <c r="U231" s="37">
        <f t="shared" si="55"/>
        <v>-0.78279455285566879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200</v>
      </c>
      <c r="S234" s="31">
        <v>149</v>
      </c>
      <c r="T234" s="36">
        <f t="shared" ref="T234:T260" si="62">IF(($R234     =0),0,($S234     /$R234     ))</f>
        <v>0.745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226817</v>
      </c>
      <c r="E235" s="31">
        <v>255817</v>
      </c>
      <c r="F235" s="31">
        <v>98268</v>
      </c>
      <c r="G235" s="36">
        <f t="shared" si="56"/>
        <v>0.43324794878690753</v>
      </c>
      <c r="H235" s="31">
        <v>45688</v>
      </c>
      <c r="I235" s="36">
        <f t="shared" si="57"/>
        <v>0.20143110966109243</v>
      </c>
      <c r="J235" s="31">
        <v>46681</v>
      </c>
      <c r="K235" s="36">
        <f t="shared" si="58"/>
        <v>0.18247809957899591</v>
      </c>
      <c r="L235" s="31">
        <v>0</v>
      </c>
      <c r="M235" s="36">
        <f t="shared" si="59"/>
        <v>0</v>
      </c>
      <c r="N235" s="31">
        <f t="shared" si="60"/>
        <v>190637</v>
      </c>
      <c r="O235" s="36">
        <f t="shared" si="61"/>
        <v>0.74520848888072333</v>
      </c>
      <c r="P235" s="31">
        <v>52884</v>
      </c>
      <c r="Q235" s="31">
        <v>103592</v>
      </c>
      <c r="R235" s="31">
        <v>103592</v>
      </c>
      <c r="S235" s="31">
        <v>168052</v>
      </c>
      <c r="T235" s="36">
        <f t="shared" si="62"/>
        <v>1.6222488223028806</v>
      </c>
      <c r="U235" s="36">
        <f t="shared" si="63"/>
        <v>-0.11729445579003106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464000</v>
      </c>
      <c r="E236" s="31">
        <v>464000</v>
      </c>
      <c r="F236" s="31">
        <v>111859</v>
      </c>
      <c r="G236" s="36">
        <f t="shared" si="56"/>
        <v>0.24107543103448276</v>
      </c>
      <c r="H236" s="31">
        <v>35200</v>
      </c>
      <c r="I236" s="36">
        <f t="shared" si="57"/>
        <v>7.586206896551724E-2</v>
      </c>
      <c r="J236" s="31">
        <v>-11936</v>
      </c>
      <c r="K236" s="36">
        <f t="shared" si="58"/>
        <v>-2.5724137931034483E-2</v>
      </c>
      <c r="L236" s="31">
        <v>0</v>
      </c>
      <c r="M236" s="36">
        <f t="shared" si="59"/>
        <v>0</v>
      </c>
      <c r="N236" s="31">
        <f t="shared" si="60"/>
        <v>135123</v>
      </c>
      <c r="O236" s="36">
        <f t="shared" si="61"/>
        <v>0.29121336206896553</v>
      </c>
      <c r="P236" s="31">
        <v>4571</v>
      </c>
      <c r="Q236" s="31">
        <v>1399607</v>
      </c>
      <c r="R236" s="31">
        <v>1399607</v>
      </c>
      <c r="S236" s="31">
        <v>159090</v>
      </c>
      <c r="T236" s="36">
        <f t="shared" si="62"/>
        <v>0.11366762241114828</v>
      </c>
      <c r="U236" s="36">
        <f t="shared" si="63"/>
        <v>-3.611244804200394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50000</v>
      </c>
      <c r="E237" s="31">
        <v>50000</v>
      </c>
      <c r="F237" s="31">
        <v>5741</v>
      </c>
      <c r="G237" s="36">
        <f t="shared" si="56"/>
        <v>0.11482000000000001</v>
      </c>
      <c r="H237" s="31">
        <v>548</v>
      </c>
      <c r="I237" s="36">
        <f t="shared" si="57"/>
        <v>1.0959999999999999E-2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6289</v>
      </c>
      <c r="O237" s="36">
        <f t="shared" si="61"/>
        <v>0.12578</v>
      </c>
      <c r="P237" s="31">
        <v>5740</v>
      </c>
      <c r="Q237" s="31">
        <v>9500</v>
      </c>
      <c r="R237" s="31">
        <v>9500</v>
      </c>
      <c r="S237" s="31">
        <v>17091</v>
      </c>
      <c r="T237" s="36">
        <f t="shared" si="62"/>
        <v>1.7990526315789475</v>
      </c>
      <c r="U237" s="36">
        <f t="shared" si="63"/>
        <v>-1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2478</v>
      </c>
      <c r="G238" s="36">
        <f t="shared" si="56"/>
        <v>0</v>
      </c>
      <c r="H238" s="31">
        <v>0</v>
      </c>
      <c r="I238" s="36">
        <f t="shared" si="57"/>
        <v>0</v>
      </c>
      <c r="J238" s="31">
        <v>1300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3778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740817</v>
      </c>
      <c r="E240" s="32">
        <f>SUM(E234:E239)</f>
        <v>769817</v>
      </c>
      <c r="F240" s="32">
        <f>SUM(F234:F239)</f>
        <v>218346</v>
      </c>
      <c r="G240" s="37">
        <f t="shared" si="56"/>
        <v>0.29473675685088219</v>
      </c>
      <c r="H240" s="32">
        <f>SUM(H234:H239)</f>
        <v>81436</v>
      </c>
      <c r="I240" s="37">
        <f t="shared" si="57"/>
        <v>0.10992728298621657</v>
      </c>
      <c r="J240" s="32">
        <f>SUM(J234:J239)</f>
        <v>36045</v>
      </c>
      <c r="K240" s="37">
        <f t="shared" si="58"/>
        <v>4.6822816331673629E-2</v>
      </c>
      <c r="L240" s="32">
        <f>SUM(L234:L239)</f>
        <v>0</v>
      </c>
      <c r="M240" s="37">
        <f t="shared" si="59"/>
        <v>0</v>
      </c>
      <c r="N240" s="32">
        <f t="shared" si="60"/>
        <v>335827</v>
      </c>
      <c r="O240" s="37">
        <f t="shared" si="61"/>
        <v>0.43624263948444891</v>
      </c>
      <c r="P240" s="32">
        <f>SUM(P234:P239)</f>
        <v>63195</v>
      </c>
      <c r="Q240" s="32">
        <f>SUM(Q234:Q239)</f>
        <v>1512699</v>
      </c>
      <c r="R240" s="32">
        <f>SUM(R234:R239)</f>
        <v>1512899</v>
      </c>
      <c r="S240" s="32">
        <f>SUM(S234:S239)</f>
        <v>344382</v>
      </c>
      <c r="T240" s="37">
        <f t="shared" si="62"/>
        <v>0.22763052920254426</v>
      </c>
      <c r="U240" s="37">
        <f t="shared" si="63"/>
        <v>-0.42962259672442438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13201000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394236</v>
      </c>
      <c r="E243" s="31">
        <v>394236</v>
      </c>
      <c r="F243" s="31">
        <v>15327</v>
      </c>
      <c r="G243" s="36">
        <f t="shared" si="56"/>
        <v>3.8877728061364261E-2</v>
      </c>
      <c r="H243" s="31">
        <v>2260</v>
      </c>
      <c r="I243" s="36">
        <f t="shared" si="57"/>
        <v>5.732606864923548E-3</v>
      </c>
      <c r="J243" s="31">
        <v>45219</v>
      </c>
      <c r="K243" s="36">
        <f t="shared" si="58"/>
        <v>0.11470033178096369</v>
      </c>
      <c r="L243" s="31">
        <v>0</v>
      </c>
      <c r="M243" s="36">
        <f t="shared" si="59"/>
        <v>0</v>
      </c>
      <c r="N243" s="31">
        <f t="shared" si="60"/>
        <v>62806</v>
      </c>
      <c r="O243" s="36">
        <f t="shared" si="61"/>
        <v>0.1593106667072515</v>
      </c>
      <c r="P243" s="31">
        <v>7253</v>
      </c>
      <c r="Q243" s="31">
        <v>532228</v>
      </c>
      <c r="R243" s="31">
        <v>532228</v>
      </c>
      <c r="S243" s="31">
        <v>45301</v>
      </c>
      <c r="T243" s="36">
        <f t="shared" si="62"/>
        <v>8.5115777448762558E-2</v>
      </c>
      <c r="U243" s="36">
        <f t="shared" si="63"/>
        <v>5.2345236453881157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8824985</v>
      </c>
      <c r="E245" s="31">
        <v>8824985</v>
      </c>
      <c r="F245" s="31">
        <v>0</v>
      </c>
      <c r="G245" s="36">
        <f t="shared" si="56"/>
        <v>0</v>
      </c>
      <c r="H245" s="31">
        <v>2941650</v>
      </c>
      <c r="I245" s="36">
        <f t="shared" si="57"/>
        <v>0.33333201132919771</v>
      </c>
      <c r="J245" s="31">
        <v>2206273</v>
      </c>
      <c r="K245" s="36">
        <f t="shared" si="58"/>
        <v>0.2500030311666252</v>
      </c>
      <c r="L245" s="31">
        <v>0</v>
      </c>
      <c r="M245" s="36">
        <f t="shared" si="59"/>
        <v>0</v>
      </c>
      <c r="N245" s="31">
        <f t="shared" si="60"/>
        <v>5147923</v>
      </c>
      <c r="O245" s="36">
        <f t="shared" si="61"/>
        <v>0.58333504249582291</v>
      </c>
      <c r="P245" s="31">
        <v>1988319</v>
      </c>
      <c r="Q245" s="31">
        <v>7953144</v>
      </c>
      <c r="R245" s="31">
        <v>7953144</v>
      </c>
      <c r="S245" s="31">
        <v>7953138</v>
      </c>
      <c r="T245" s="36">
        <f t="shared" si="62"/>
        <v>0.9999992455813701</v>
      </c>
      <c r="U245" s="36">
        <f t="shared" si="63"/>
        <v>0.1096172193697289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9219221</v>
      </c>
      <c r="E247" s="32">
        <f>SUM(E241:E246)</f>
        <v>9219221</v>
      </c>
      <c r="F247" s="32">
        <f>SUM(F241:F246)</f>
        <v>15327</v>
      </c>
      <c r="G247" s="37">
        <f t="shared" si="56"/>
        <v>1.6625048905975896E-3</v>
      </c>
      <c r="H247" s="32">
        <f>SUM(H241:H246)</f>
        <v>2943910</v>
      </c>
      <c r="I247" s="37">
        <f t="shared" si="57"/>
        <v>0.31932307512749719</v>
      </c>
      <c r="J247" s="32">
        <f>SUM(J241:J246)</f>
        <v>2251492</v>
      </c>
      <c r="K247" s="37">
        <f t="shared" si="58"/>
        <v>0.24421716325056098</v>
      </c>
      <c r="L247" s="32">
        <f>SUM(L241:L246)</f>
        <v>0</v>
      </c>
      <c r="M247" s="37">
        <f t="shared" si="59"/>
        <v>0</v>
      </c>
      <c r="N247" s="32">
        <f t="shared" si="60"/>
        <v>5210729</v>
      </c>
      <c r="O247" s="37">
        <f t="shared" si="61"/>
        <v>0.56520274326865583</v>
      </c>
      <c r="P247" s="32">
        <f>SUM(P241:P246)</f>
        <v>1995572</v>
      </c>
      <c r="Q247" s="32">
        <f>SUM(Q241:Q246)</f>
        <v>21686372</v>
      </c>
      <c r="R247" s="32">
        <f>SUM(R241:R246)</f>
        <v>8485372</v>
      </c>
      <c r="S247" s="32">
        <f>SUM(S241:S246)</f>
        <v>7998439</v>
      </c>
      <c r="T247" s="37">
        <f t="shared" si="62"/>
        <v>0.94261500851111768</v>
      </c>
      <c r="U247" s="37">
        <f t="shared" si="63"/>
        <v>0.12824393206559326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14326</v>
      </c>
      <c r="E248" s="31">
        <v>212718</v>
      </c>
      <c r="F248" s="31">
        <v>35256</v>
      </c>
      <c r="G248" s="36">
        <f t="shared" si="56"/>
        <v>2.4609800362976406</v>
      </c>
      <c r="H248" s="31">
        <v>42197</v>
      </c>
      <c r="I248" s="36">
        <f t="shared" si="57"/>
        <v>2.9454837358648609</v>
      </c>
      <c r="J248" s="31">
        <v>56688</v>
      </c>
      <c r="K248" s="36">
        <f t="shared" si="58"/>
        <v>0.26649366767269345</v>
      </c>
      <c r="L248" s="31">
        <v>0</v>
      </c>
      <c r="M248" s="36">
        <f t="shared" si="59"/>
        <v>0</v>
      </c>
      <c r="N248" s="31">
        <f t="shared" si="60"/>
        <v>134141</v>
      </c>
      <c r="O248" s="36">
        <f t="shared" si="61"/>
        <v>0.63060483833055969</v>
      </c>
      <c r="P248" s="31">
        <v>31933</v>
      </c>
      <c r="Q248" s="31">
        <v>23258</v>
      </c>
      <c r="R248" s="31">
        <v>23258</v>
      </c>
      <c r="S248" s="31">
        <v>120079</v>
      </c>
      <c r="T248" s="36">
        <f t="shared" si="62"/>
        <v>5.1629116863014879</v>
      </c>
      <c r="U248" s="36">
        <f t="shared" si="63"/>
        <v>0.77521686030125569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274819</v>
      </c>
      <c r="E249" s="31">
        <v>174870</v>
      </c>
      <c r="F249" s="31">
        <v>8724</v>
      </c>
      <c r="G249" s="36">
        <f t="shared" si="56"/>
        <v>3.1744530036132874E-2</v>
      </c>
      <c r="H249" s="31">
        <v>64085</v>
      </c>
      <c r="I249" s="36">
        <f t="shared" si="57"/>
        <v>0.23318984495249601</v>
      </c>
      <c r="J249" s="31">
        <v>14471</v>
      </c>
      <c r="K249" s="36">
        <f t="shared" si="58"/>
        <v>8.2752902155887237E-2</v>
      </c>
      <c r="L249" s="31">
        <v>0</v>
      </c>
      <c r="M249" s="36">
        <f t="shared" si="59"/>
        <v>0</v>
      </c>
      <c r="N249" s="31">
        <f t="shared" si="60"/>
        <v>87280</v>
      </c>
      <c r="O249" s="36">
        <f t="shared" si="61"/>
        <v>0.49911362726596903</v>
      </c>
      <c r="P249" s="31">
        <v>6294</v>
      </c>
      <c r="Q249" s="31">
        <v>153252</v>
      </c>
      <c r="R249" s="31">
        <v>253252</v>
      </c>
      <c r="S249" s="31">
        <v>21916</v>
      </c>
      <c r="T249" s="36">
        <f t="shared" si="62"/>
        <v>8.6538309667840721E-2</v>
      </c>
      <c r="U249" s="36">
        <f t="shared" si="63"/>
        <v>1.2991738163330155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436800</v>
      </c>
      <c r="E250" s="31">
        <v>436800</v>
      </c>
      <c r="F250" s="31">
        <v>9956</v>
      </c>
      <c r="G250" s="36">
        <f t="shared" si="56"/>
        <v>2.2793040293040294E-2</v>
      </c>
      <c r="H250" s="31">
        <v>7740</v>
      </c>
      <c r="I250" s="36">
        <f t="shared" si="57"/>
        <v>1.7719780219780219E-2</v>
      </c>
      <c r="J250" s="31">
        <v>8347</v>
      </c>
      <c r="K250" s="36">
        <f t="shared" si="58"/>
        <v>1.9109432234432233E-2</v>
      </c>
      <c r="L250" s="31">
        <v>0</v>
      </c>
      <c r="M250" s="36">
        <f t="shared" si="59"/>
        <v>0</v>
      </c>
      <c r="N250" s="31">
        <f t="shared" si="60"/>
        <v>26043</v>
      </c>
      <c r="O250" s="36">
        <f t="shared" si="61"/>
        <v>5.9622252747252746E-2</v>
      </c>
      <c r="P250" s="31">
        <v>4652</v>
      </c>
      <c r="Q250" s="31">
        <v>398262</v>
      </c>
      <c r="R250" s="31">
        <v>398262</v>
      </c>
      <c r="S250" s="31">
        <v>14522</v>
      </c>
      <c r="T250" s="36">
        <f t="shared" si="62"/>
        <v>3.6463433619074878E-2</v>
      </c>
      <c r="U250" s="36">
        <f t="shared" si="63"/>
        <v>0.79428202923473767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725945</v>
      </c>
      <c r="E254" s="32">
        <f>SUM(E248:E253)</f>
        <v>824388</v>
      </c>
      <c r="F254" s="32">
        <f>SUM(F248:F253)</f>
        <v>53936</v>
      </c>
      <c r="G254" s="37">
        <f t="shared" si="56"/>
        <v>7.4297639628346498E-2</v>
      </c>
      <c r="H254" s="32">
        <f>SUM(H248:H253)</f>
        <v>114022</v>
      </c>
      <c r="I254" s="37">
        <f t="shared" si="57"/>
        <v>0.15706699543353836</v>
      </c>
      <c r="J254" s="32">
        <f>SUM(J248:J253)</f>
        <v>79506</v>
      </c>
      <c r="K254" s="37">
        <f t="shared" si="58"/>
        <v>9.64424518551944E-2</v>
      </c>
      <c r="L254" s="32">
        <f>SUM(L248:L253)</f>
        <v>0</v>
      </c>
      <c r="M254" s="37">
        <f t="shared" si="59"/>
        <v>0</v>
      </c>
      <c r="N254" s="32">
        <f t="shared" si="60"/>
        <v>247464</v>
      </c>
      <c r="O254" s="37">
        <f t="shared" si="61"/>
        <v>0.30017904190745137</v>
      </c>
      <c r="P254" s="32">
        <f>SUM(P248:P253)</f>
        <v>42879</v>
      </c>
      <c r="Q254" s="32">
        <f>SUM(Q248:Q253)</f>
        <v>574772</v>
      </c>
      <c r="R254" s="32">
        <f>SUM(R248:R253)</f>
        <v>674772</v>
      </c>
      <c r="S254" s="32">
        <f>SUM(S248:S253)</f>
        <v>156517</v>
      </c>
      <c r="T254" s="37">
        <f t="shared" si="62"/>
        <v>0.23195538641200286</v>
      </c>
      <c r="U254" s="37">
        <f t="shared" si="63"/>
        <v>0.85419436087595324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740116</v>
      </c>
      <c r="E255" s="31">
        <v>740116</v>
      </c>
      <c r="F255" s="31">
        <v>2556</v>
      </c>
      <c r="G255" s="36">
        <f t="shared" si="56"/>
        <v>3.4535126926049432E-3</v>
      </c>
      <c r="H255" s="31">
        <v>-54420</v>
      </c>
      <c r="I255" s="36">
        <f t="shared" si="57"/>
        <v>-7.3529014370720264E-2</v>
      </c>
      <c r="J255" s="31">
        <v>28001</v>
      </c>
      <c r="K255" s="36">
        <f t="shared" si="58"/>
        <v>3.7833258570278173E-2</v>
      </c>
      <c r="L255" s="31">
        <v>0</v>
      </c>
      <c r="M255" s="36">
        <f t="shared" si="59"/>
        <v>0</v>
      </c>
      <c r="N255" s="31">
        <f t="shared" si="60"/>
        <v>-23863</v>
      </c>
      <c r="O255" s="36">
        <f t="shared" si="61"/>
        <v>-3.2242243107837153E-2</v>
      </c>
      <c r="P255" s="31">
        <v>96606</v>
      </c>
      <c r="Q255" s="31">
        <v>710370</v>
      </c>
      <c r="R255" s="31">
        <v>710370</v>
      </c>
      <c r="S255" s="31">
        <v>234858</v>
      </c>
      <c r="T255" s="36">
        <f t="shared" si="62"/>
        <v>0.33061362388614385</v>
      </c>
      <c r="U255" s="36">
        <f t="shared" si="63"/>
        <v>-0.71015257851479197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1268193</v>
      </c>
      <c r="E257" s="31">
        <v>759466</v>
      </c>
      <c r="F257" s="31">
        <v>19399</v>
      </c>
      <c r="G257" s="36">
        <f t="shared" si="56"/>
        <v>1.5296567635998622E-2</v>
      </c>
      <c r="H257" s="31">
        <v>82820</v>
      </c>
      <c r="I257" s="36">
        <f t="shared" si="57"/>
        <v>6.5305517377875447E-2</v>
      </c>
      <c r="J257" s="31">
        <v>654788</v>
      </c>
      <c r="K257" s="36">
        <f t="shared" si="58"/>
        <v>0.862168945021897</v>
      </c>
      <c r="L257" s="31">
        <v>0</v>
      </c>
      <c r="M257" s="36">
        <f t="shared" si="59"/>
        <v>0</v>
      </c>
      <c r="N257" s="31">
        <f t="shared" si="60"/>
        <v>757007</v>
      </c>
      <c r="O257" s="36">
        <f t="shared" si="61"/>
        <v>0.99676219870277272</v>
      </c>
      <c r="P257" s="31">
        <v>156797</v>
      </c>
      <c r="Q257" s="31">
        <v>912004</v>
      </c>
      <c r="R257" s="31">
        <v>1061568</v>
      </c>
      <c r="S257" s="31">
        <v>263260</v>
      </c>
      <c r="T257" s="36">
        <f t="shared" si="62"/>
        <v>0.24799165008741786</v>
      </c>
      <c r="U257" s="36">
        <f t="shared" si="63"/>
        <v>3.1760237759651018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2008309</v>
      </c>
      <c r="E259" s="32">
        <f>SUM(E255:E258)</f>
        <v>1499582</v>
      </c>
      <c r="F259" s="32">
        <f>SUM(F255:F258)</f>
        <v>21955</v>
      </c>
      <c r="G259" s="37">
        <f t="shared" si="56"/>
        <v>1.0932082662578318E-2</v>
      </c>
      <c r="H259" s="32">
        <f>SUM(H255:H258)</f>
        <v>28400</v>
      </c>
      <c r="I259" s="37">
        <f t="shared" si="57"/>
        <v>1.4141250176143212E-2</v>
      </c>
      <c r="J259" s="32">
        <f>SUM(J255:J258)</f>
        <v>682789</v>
      </c>
      <c r="K259" s="37">
        <f t="shared" si="58"/>
        <v>0.45531954904766797</v>
      </c>
      <c r="L259" s="32">
        <f>SUM(L255:L258)</f>
        <v>0</v>
      </c>
      <c r="M259" s="37">
        <f t="shared" si="59"/>
        <v>0</v>
      </c>
      <c r="N259" s="32">
        <f t="shared" si="60"/>
        <v>733144</v>
      </c>
      <c r="O259" s="37">
        <f t="shared" si="61"/>
        <v>0.48889890649527667</v>
      </c>
      <c r="P259" s="32">
        <f>SUM(P255:P258)</f>
        <v>253403</v>
      </c>
      <c r="Q259" s="32">
        <f>SUM(Q255:Q258)</f>
        <v>1622374</v>
      </c>
      <c r="R259" s="32">
        <f>SUM(R255:R258)</f>
        <v>1771938</v>
      </c>
      <c r="S259" s="32">
        <f>SUM(S255:S258)</f>
        <v>498118</v>
      </c>
      <c r="T259" s="37">
        <f t="shared" si="62"/>
        <v>0.28111480198517103</v>
      </c>
      <c r="U259" s="37">
        <f t="shared" si="63"/>
        <v>1.6944787551844294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12694292</v>
      </c>
      <c r="E260" s="32">
        <f>SUM(E234:E239,E241:E246,E248:E253,E255:E258)</f>
        <v>12313008</v>
      </c>
      <c r="F260" s="32">
        <f>SUM(F234:F239,F241:F246,F248:F253,F255:F258)</f>
        <v>309564</v>
      </c>
      <c r="G260" s="37">
        <f t="shared" si="56"/>
        <v>2.438607840437261E-2</v>
      </c>
      <c r="H260" s="32">
        <f>SUM(H234:H239,H241:H246,H248:H253,H255:H258)</f>
        <v>3167768</v>
      </c>
      <c r="I260" s="37">
        <f t="shared" si="57"/>
        <v>0.24954270785641294</v>
      </c>
      <c r="J260" s="32">
        <f>SUM(J234:J239,J241:J246,J248:J253,J255:J258)</f>
        <v>3049832</v>
      </c>
      <c r="K260" s="37">
        <f t="shared" si="58"/>
        <v>0.24769187188053479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6527164</v>
      </c>
      <c r="O260" s="37">
        <f t="shared" si="61"/>
        <v>0.53010312346097721</v>
      </c>
      <c r="P260" s="32">
        <f>SUM(P234:P239,P241:P246,P248:P253,P255:P258)</f>
        <v>2355049</v>
      </c>
      <c r="Q260" s="32">
        <f>SUM(Q234:Q239,Q241:Q246,Q248:Q253,Q255:Q258)</f>
        <v>25396217</v>
      </c>
      <c r="R260" s="32">
        <f>SUM(R234:R239,R241:R246,R248:R253,R255:R258)</f>
        <v>12444981</v>
      </c>
      <c r="S260" s="32">
        <f>SUM(S234:S239,S241:S246,S248:S253,S255:S258)</f>
        <v>8997456</v>
      </c>
      <c r="T260" s="37">
        <f t="shared" si="62"/>
        <v>0.72297868514222718</v>
      </c>
      <c r="U260" s="37">
        <f t="shared" si="63"/>
        <v>0.295018490061141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3966328</v>
      </c>
      <c r="E264" s="31">
        <v>3966328</v>
      </c>
      <c r="F264" s="31">
        <v>1548955</v>
      </c>
      <c r="G264" s="36">
        <f t="shared" si="64"/>
        <v>0.39052619954779333</v>
      </c>
      <c r="H264" s="31">
        <v>1282968</v>
      </c>
      <c r="I264" s="36">
        <f t="shared" si="65"/>
        <v>0.32346492776189967</v>
      </c>
      <c r="J264" s="31">
        <v>886939</v>
      </c>
      <c r="K264" s="36">
        <f t="shared" si="66"/>
        <v>0.22361715924653736</v>
      </c>
      <c r="L264" s="31">
        <v>0</v>
      </c>
      <c r="M264" s="36">
        <f t="shared" si="67"/>
        <v>0</v>
      </c>
      <c r="N264" s="31">
        <f t="shared" si="68"/>
        <v>3718862</v>
      </c>
      <c r="O264" s="36">
        <f t="shared" si="69"/>
        <v>0.9376082865562303</v>
      </c>
      <c r="P264" s="31">
        <v>899874</v>
      </c>
      <c r="Q264" s="31">
        <v>3827368</v>
      </c>
      <c r="R264" s="31">
        <v>3778727</v>
      </c>
      <c r="S264" s="31">
        <v>3537808</v>
      </c>
      <c r="T264" s="36">
        <f t="shared" si="70"/>
        <v>0.93624334332699877</v>
      </c>
      <c r="U264" s="36">
        <f t="shared" si="71"/>
        <v>-1.4374234615068371E-2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3966328</v>
      </c>
      <c r="E267" s="32">
        <f>SUM(E263:E266)</f>
        <v>3966328</v>
      </c>
      <c r="F267" s="32">
        <f>SUM(F263:F266)</f>
        <v>1548955</v>
      </c>
      <c r="G267" s="37">
        <f t="shared" si="64"/>
        <v>0.39052619954779333</v>
      </c>
      <c r="H267" s="32">
        <f>SUM(H263:H266)</f>
        <v>1282968</v>
      </c>
      <c r="I267" s="37">
        <f t="shared" si="65"/>
        <v>0.32346492776189967</v>
      </c>
      <c r="J267" s="32">
        <f>SUM(J263:J266)</f>
        <v>886939</v>
      </c>
      <c r="K267" s="37">
        <f t="shared" si="66"/>
        <v>0.22361715924653736</v>
      </c>
      <c r="L267" s="32">
        <f>SUM(L263:L266)</f>
        <v>0</v>
      </c>
      <c r="M267" s="37">
        <f t="shared" si="67"/>
        <v>0</v>
      </c>
      <c r="N267" s="32">
        <f t="shared" si="68"/>
        <v>3718862</v>
      </c>
      <c r="O267" s="37">
        <f t="shared" si="69"/>
        <v>0.9376082865562303</v>
      </c>
      <c r="P267" s="32">
        <f>SUM(P263:P266)</f>
        <v>899874</v>
      </c>
      <c r="Q267" s="32">
        <f>SUM(Q263:Q266)</f>
        <v>3827368</v>
      </c>
      <c r="R267" s="32">
        <f>SUM(R263:R266)</f>
        <v>3778727</v>
      </c>
      <c r="S267" s="32">
        <f>SUM(S263:S266)</f>
        <v>3537808</v>
      </c>
      <c r="T267" s="37">
        <f t="shared" si="70"/>
        <v>0.93624334332699877</v>
      </c>
      <c r="U267" s="37">
        <f t="shared" si="71"/>
        <v>-1.4374234615068371E-2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1334385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187909</v>
      </c>
      <c r="Q268" s="31">
        <v>-19423</v>
      </c>
      <c r="R268" s="31">
        <v>1270888</v>
      </c>
      <c r="S268" s="31">
        <v>426025</v>
      </c>
      <c r="T268" s="36">
        <f t="shared" si="70"/>
        <v>0.33521836700008184</v>
      </c>
      <c r="U268" s="36">
        <f t="shared" si="71"/>
        <v>-1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138078</v>
      </c>
      <c r="E269" s="31">
        <v>138078</v>
      </c>
      <c r="F269" s="31">
        <v>33255</v>
      </c>
      <c r="G269" s="36">
        <f t="shared" si="64"/>
        <v>0.24084213270760005</v>
      </c>
      <c r="H269" s="31">
        <v>10765</v>
      </c>
      <c r="I269" s="36">
        <f t="shared" si="65"/>
        <v>7.7963180231463369E-2</v>
      </c>
      <c r="J269" s="31">
        <v>31088</v>
      </c>
      <c r="K269" s="36">
        <f t="shared" si="66"/>
        <v>0.22514810469444807</v>
      </c>
      <c r="L269" s="31">
        <v>0</v>
      </c>
      <c r="M269" s="36">
        <f t="shared" si="67"/>
        <v>0</v>
      </c>
      <c r="N269" s="31">
        <f t="shared" si="68"/>
        <v>75108</v>
      </c>
      <c r="O269" s="36">
        <f t="shared" si="69"/>
        <v>0.54395341763351146</v>
      </c>
      <c r="P269" s="31">
        <v>2494</v>
      </c>
      <c r="Q269" s="31">
        <v>123504</v>
      </c>
      <c r="R269" s="31">
        <v>131628</v>
      </c>
      <c r="S269" s="31">
        <v>66576</v>
      </c>
      <c r="T269" s="36">
        <f t="shared" si="70"/>
        <v>0.50578904184520013</v>
      </c>
      <c r="U269" s="36">
        <f t="shared" si="71"/>
        <v>11.465116279069768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700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700</v>
      </c>
      <c r="O270" s="36">
        <f t="shared" si="69"/>
        <v>0</v>
      </c>
      <c r="P270" s="31">
        <v>2217</v>
      </c>
      <c r="Q270" s="31">
        <v>8668</v>
      </c>
      <c r="R270" s="31">
        <v>8668</v>
      </c>
      <c r="S270" s="31">
        <v>2217</v>
      </c>
      <c r="T270" s="36">
        <f t="shared" si="70"/>
        <v>0.2557683433317951</v>
      </c>
      <c r="U270" s="36">
        <f t="shared" si="71"/>
        <v>-1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148955</v>
      </c>
      <c r="E271" s="31">
        <v>148955</v>
      </c>
      <c r="F271" s="31">
        <v>13001</v>
      </c>
      <c r="G271" s="36">
        <f t="shared" si="64"/>
        <v>8.7281393709509589E-2</v>
      </c>
      <c r="H271" s="31">
        <v>60988</v>
      </c>
      <c r="I271" s="36">
        <f t="shared" si="65"/>
        <v>0.40943909234332515</v>
      </c>
      <c r="J271" s="31">
        <v>15780</v>
      </c>
      <c r="K271" s="36">
        <f t="shared" si="66"/>
        <v>0.10593803497700648</v>
      </c>
      <c r="L271" s="31">
        <v>0</v>
      </c>
      <c r="M271" s="36">
        <f t="shared" si="67"/>
        <v>0</v>
      </c>
      <c r="N271" s="31">
        <f t="shared" si="68"/>
        <v>89769</v>
      </c>
      <c r="O271" s="36">
        <f t="shared" si="69"/>
        <v>0.60265852102984119</v>
      </c>
      <c r="P271" s="31">
        <v>61640</v>
      </c>
      <c r="Q271" s="31">
        <v>40435</v>
      </c>
      <c r="R271" s="31">
        <v>147482</v>
      </c>
      <c r="S271" s="31">
        <v>105261</v>
      </c>
      <c r="T271" s="36">
        <f t="shared" si="70"/>
        <v>0.71372099646058507</v>
      </c>
      <c r="U271" s="36">
        <f t="shared" si="71"/>
        <v>-0.74399740428293315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5495</v>
      </c>
      <c r="E272" s="31">
        <v>5495</v>
      </c>
      <c r="F272" s="31">
        <v>0</v>
      </c>
      <c r="G272" s="36">
        <f t="shared" si="64"/>
        <v>0</v>
      </c>
      <c r="H272" s="31">
        <v>849</v>
      </c>
      <c r="I272" s="36">
        <f t="shared" si="65"/>
        <v>0.15450409463148318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849</v>
      </c>
      <c r="O272" s="36">
        <f t="shared" si="69"/>
        <v>0.15450409463148318</v>
      </c>
      <c r="P272" s="31">
        <v>459</v>
      </c>
      <c r="Q272" s="31">
        <v>1960</v>
      </c>
      <c r="R272" s="31">
        <v>2000</v>
      </c>
      <c r="S272" s="31">
        <v>459</v>
      </c>
      <c r="T272" s="36">
        <f t="shared" si="70"/>
        <v>0.22950000000000001</v>
      </c>
      <c r="U272" s="36">
        <f t="shared" si="71"/>
        <v>-1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1626913</v>
      </c>
      <c r="E275" s="32">
        <f>SUM(E268:E274)</f>
        <v>292528</v>
      </c>
      <c r="F275" s="32">
        <f>SUM(F268:F274)</f>
        <v>46956</v>
      </c>
      <c r="G275" s="37">
        <f t="shared" si="64"/>
        <v>2.8862022738769682E-2</v>
      </c>
      <c r="H275" s="32">
        <f>SUM(H268:H274)</f>
        <v>72602</v>
      </c>
      <c r="I275" s="37">
        <f t="shared" si="65"/>
        <v>4.4625619194142527E-2</v>
      </c>
      <c r="J275" s="32">
        <f>SUM(J268:J274)</f>
        <v>46868</v>
      </c>
      <c r="K275" s="37">
        <f t="shared" si="66"/>
        <v>0.16021714160695727</v>
      </c>
      <c r="L275" s="32">
        <f>SUM(L268:L274)</f>
        <v>0</v>
      </c>
      <c r="M275" s="37">
        <f t="shared" si="67"/>
        <v>0</v>
      </c>
      <c r="N275" s="32">
        <f t="shared" si="68"/>
        <v>166426</v>
      </c>
      <c r="O275" s="37">
        <f t="shared" si="69"/>
        <v>0.56892331674232899</v>
      </c>
      <c r="P275" s="32">
        <f>SUM(P268:P274)</f>
        <v>254719</v>
      </c>
      <c r="Q275" s="32">
        <f>SUM(Q268:Q274)</f>
        <v>155144</v>
      </c>
      <c r="R275" s="32">
        <f>SUM(R268:R274)</f>
        <v>1560666</v>
      </c>
      <c r="S275" s="32">
        <f>SUM(S268:S274)</f>
        <v>600538</v>
      </c>
      <c r="T275" s="37">
        <f t="shared" si="70"/>
        <v>0.38479597812728666</v>
      </c>
      <c r="U275" s="37">
        <f t="shared" si="71"/>
        <v>-0.81600116206486362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75680</v>
      </c>
      <c r="E277" s="31">
        <v>75680</v>
      </c>
      <c r="F277" s="31">
        <v>13000</v>
      </c>
      <c r="G277" s="36">
        <f t="shared" si="64"/>
        <v>0.17177589852008457</v>
      </c>
      <c r="H277" s="31">
        <v>12900</v>
      </c>
      <c r="I277" s="36">
        <f t="shared" si="65"/>
        <v>0.17045454545454544</v>
      </c>
      <c r="J277" s="31">
        <v>13100</v>
      </c>
      <c r="K277" s="36">
        <f t="shared" si="66"/>
        <v>0.17309725158562367</v>
      </c>
      <c r="L277" s="31">
        <v>0</v>
      </c>
      <c r="M277" s="36">
        <f t="shared" si="67"/>
        <v>0</v>
      </c>
      <c r="N277" s="31">
        <f t="shared" si="68"/>
        <v>39000</v>
      </c>
      <c r="O277" s="36">
        <f t="shared" si="69"/>
        <v>0.51532769556025371</v>
      </c>
      <c r="P277" s="31">
        <v>17301</v>
      </c>
      <c r="Q277" s="31">
        <v>82100</v>
      </c>
      <c r="R277" s="31">
        <v>68800</v>
      </c>
      <c r="S277" s="31">
        <v>43201</v>
      </c>
      <c r="T277" s="36">
        <f t="shared" si="70"/>
        <v>0.62792151162790699</v>
      </c>
      <c r="U277" s="36">
        <f t="shared" si="71"/>
        <v>-0.24281833420033527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36750</v>
      </c>
      <c r="F278" s="31">
        <v>0</v>
      </c>
      <c r="G278" s="36">
        <f t="shared" si="64"/>
        <v>0</v>
      </c>
      <c r="H278" s="31">
        <v>5673</v>
      </c>
      <c r="I278" s="36">
        <f t="shared" si="65"/>
        <v>0</v>
      </c>
      <c r="J278" s="31">
        <v>9490</v>
      </c>
      <c r="K278" s="36">
        <f t="shared" si="66"/>
        <v>0.25823129251700683</v>
      </c>
      <c r="L278" s="31">
        <v>0</v>
      </c>
      <c r="M278" s="36">
        <f t="shared" si="67"/>
        <v>0</v>
      </c>
      <c r="N278" s="31">
        <f t="shared" si="68"/>
        <v>15163</v>
      </c>
      <c r="O278" s="36">
        <f t="shared" si="69"/>
        <v>0.41259863945578229</v>
      </c>
      <c r="P278" s="31">
        <v>421</v>
      </c>
      <c r="Q278" s="31">
        <v>35004</v>
      </c>
      <c r="R278" s="31">
        <v>35004</v>
      </c>
      <c r="S278" s="31">
        <v>14113</v>
      </c>
      <c r="T278" s="36">
        <f t="shared" si="70"/>
        <v>0.40318249342932239</v>
      </c>
      <c r="U278" s="36">
        <f t="shared" si="71"/>
        <v>21.541567695961994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900</v>
      </c>
      <c r="E279" s="31">
        <v>10100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4710</v>
      </c>
      <c r="R279" s="31">
        <v>4710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350000</v>
      </c>
      <c r="E280" s="31">
        <v>500000</v>
      </c>
      <c r="F280" s="31">
        <v>52322</v>
      </c>
      <c r="G280" s="36">
        <f t="shared" si="64"/>
        <v>0.14949142857142858</v>
      </c>
      <c r="H280" s="31">
        <v>150870</v>
      </c>
      <c r="I280" s="36">
        <f t="shared" si="65"/>
        <v>0.43105714285714286</v>
      </c>
      <c r="J280" s="31">
        <v>107040</v>
      </c>
      <c r="K280" s="36">
        <f t="shared" si="66"/>
        <v>0.21407999999999999</v>
      </c>
      <c r="L280" s="31">
        <v>0</v>
      </c>
      <c r="M280" s="36">
        <f t="shared" si="67"/>
        <v>0</v>
      </c>
      <c r="N280" s="31">
        <f t="shared" si="68"/>
        <v>310232</v>
      </c>
      <c r="O280" s="36">
        <f t="shared" si="69"/>
        <v>0.62046400000000002</v>
      </c>
      <c r="P280" s="31">
        <v>100920</v>
      </c>
      <c r="Q280" s="31">
        <v>245544</v>
      </c>
      <c r="R280" s="31">
        <v>570000</v>
      </c>
      <c r="S280" s="31">
        <v>343349</v>
      </c>
      <c r="T280" s="36">
        <f t="shared" si="70"/>
        <v>0.60236666666666672</v>
      </c>
      <c r="U280" s="36">
        <f t="shared" si="71"/>
        <v>6.0642092746730158E-2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1112</v>
      </c>
      <c r="E283" s="31">
        <v>1112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1060</v>
      </c>
      <c r="R283" s="31">
        <v>1060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427692</v>
      </c>
      <c r="E285" s="32">
        <f>SUM(E276:E284)</f>
        <v>623642</v>
      </c>
      <c r="F285" s="32">
        <f>SUM(F276:F284)</f>
        <v>65322</v>
      </c>
      <c r="G285" s="37">
        <f t="shared" si="64"/>
        <v>0.15273140484273728</v>
      </c>
      <c r="H285" s="32">
        <f>SUM(H276:H284)</f>
        <v>169443</v>
      </c>
      <c r="I285" s="37">
        <f t="shared" si="65"/>
        <v>0.39617996128054767</v>
      </c>
      <c r="J285" s="32">
        <f>SUM(J276:J284)</f>
        <v>129630</v>
      </c>
      <c r="K285" s="37">
        <f t="shared" si="66"/>
        <v>0.20785963742018659</v>
      </c>
      <c r="L285" s="32">
        <f>SUM(L276:L284)</f>
        <v>0</v>
      </c>
      <c r="M285" s="37">
        <f t="shared" si="67"/>
        <v>0</v>
      </c>
      <c r="N285" s="32">
        <f t="shared" si="68"/>
        <v>364395</v>
      </c>
      <c r="O285" s="37">
        <f t="shared" si="69"/>
        <v>0.58430157045227871</v>
      </c>
      <c r="P285" s="32">
        <f>SUM(P276:P284)</f>
        <v>118642</v>
      </c>
      <c r="Q285" s="32">
        <f>SUM(Q276:Q284)</f>
        <v>368418</v>
      </c>
      <c r="R285" s="32">
        <f>SUM(R276:R284)</f>
        <v>679574</v>
      </c>
      <c r="S285" s="32">
        <f>SUM(S276:S284)</f>
        <v>400663</v>
      </c>
      <c r="T285" s="37">
        <f t="shared" si="70"/>
        <v>0.58957964842680854</v>
      </c>
      <c r="U285" s="37">
        <f t="shared" si="71"/>
        <v>9.2614757000050618E-2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24410</v>
      </c>
      <c r="E289" s="31">
        <v>24410</v>
      </c>
      <c r="F289" s="31">
        <v>2636</v>
      </c>
      <c r="G289" s="36">
        <f t="shared" si="64"/>
        <v>0.10798852929127407</v>
      </c>
      <c r="H289" s="31">
        <v>3999</v>
      </c>
      <c r="I289" s="36">
        <f t="shared" si="65"/>
        <v>0.16382630069643589</v>
      </c>
      <c r="J289" s="31">
        <v>3317</v>
      </c>
      <c r="K289" s="36">
        <f t="shared" si="66"/>
        <v>0.13588693158541582</v>
      </c>
      <c r="L289" s="31">
        <v>0</v>
      </c>
      <c r="M289" s="36">
        <f t="shared" si="67"/>
        <v>0</v>
      </c>
      <c r="N289" s="31">
        <f t="shared" si="68"/>
        <v>9952</v>
      </c>
      <c r="O289" s="36">
        <f t="shared" si="69"/>
        <v>0.40770176157312576</v>
      </c>
      <c r="P289" s="31">
        <v>3379</v>
      </c>
      <c r="Q289" s="31">
        <v>17049</v>
      </c>
      <c r="R289" s="31">
        <v>17049</v>
      </c>
      <c r="S289" s="31">
        <v>16596</v>
      </c>
      <c r="T289" s="36">
        <f t="shared" si="70"/>
        <v>0.97342952665845506</v>
      </c>
      <c r="U289" s="36">
        <f t="shared" si="71"/>
        <v>-1.834862385321101E-2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1671400</v>
      </c>
      <c r="E290" s="31">
        <v>1671400</v>
      </c>
      <c r="F290" s="31">
        <v>225329</v>
      </c>
      <c r="G290" s="36">
        <f t="shared" si="64"/>
        <v>0.1348145267440469</v>
      </c>
      <c r="H290" s="31">
        <v>521137</v>
      </c>
      <c r="I290" s="36">
        <f t="shared" si="65"/>
        <v>0.31179669737944238</v>
      </c>
      <c r="J290" s="31">
        <v>676075</v>
      </c>
      <c r="K290" s="36">
        <f t="shared" si="66"/>
        <v>0.4044962307047984</v>
      </c>
      <c r="L290" s="31">
        <v>0</v>
      </c>
      <c r="M290" s="36">
        <f t="shared" si="67"/>
        <v>0</v>
      </c>
      <c r="N290" s="31">
        <f t="shared" si="68"/>
        <v>1422541</v>
      </c>
      <c r="O290" s="36">
        <f t="shared" si="69"/>
        <v>0.85110745482828765</v>
      </c>
      <c r="P290" s="31">
        <v>479263</v>
      </c>
      <c r="Q290" s="31">
        <v>1572967</v>
      </c>
      <c r="R290" s="31">
        <v>1591600</v>
      </c>
      <c r="S290" s="31">
        <v>1260221</v>
      </c>
      <c r="T290" s="36">
        <f t="shared" si="70"/>
        <v>0.79179504900728825</v>
      </c>
      <c r="U290" s="36">
        <f t="shared" si="71"/>
        <v>0.41065552734093802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1695810</v>
      </c>
      <c r="E292" s="32">
        <f>SUM(E286:E291)</f>
        <v>1695810</v>
      </c>
      <c r="F292" s="32">
        <f>SUM(F286:F291)</f>
        <v>227965</v>
      </c>
      <c r="G292" s="37">
        <f t="shared" si="64"/>
        <v>0.13442838525542367</v>
      </c>
      <c r="H292" s="32">
        <f>SUM(H286:H291)</f>
        <v>525136</v>
      </c>
      <c r="I292" s="37">
        <f t="shared" si="65"/>
        <v>0.30966676691374623</v>
      </c>
      <c r="J292" s="32">
        <f>SUM(J286:J291)</f>
        <v>679392</v>
      </c>
      <c r="K292" s="37">
        <f t="shared" si="66"/>
        <v>0.40062978753516021</v>
      </c>
      <c r="L292" s="32">
        <f>SUM(L286:L291)</f>
        <v>0</v>
      </c>
      <c r="M292" s="37">
        <f t="shared" si="67"/>
        <v>0</v>
      </c>
      <c r="N292" s="32">
        <f t="shared" si="68"/>
        <v>1432493</v>
      </c>
      <c r="O292" s="37">
        <f t="shared" si="69"/>
        <v>0.84472493970433005</v>
      </c>
      <c r="P292" s="32">
        <f>SUM(P286:P291)</f>
        <v>482642</v>
      </c>
      <c r="Q292" s="32">
        <f>SUM(Q286:Q291)</f>
        <v>1590016</v>
      </c>
      <c r="R292" s="32">
        <f>SUM(R286:R291)</f>
        <v>1608649</v>
      </c>
      <c r="S292" s="32">
        <f>SUM(S286:S291)</f>
        <v>1276817</v>
      </c>
      <c r="T292" s="37">
        <f t="shared" si="70"/>
        <v>0.79372007193614025</v>
      </c>
      <c r="U292" s="37">
        <f t="shared" si="71"/>
        <v>0.40765204851629155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2720300</v>
      </c>
      <c r="E293" s="31">
        <v>2720300</v>
      </c>
      <c r="F293" s="31">
        <v>366307</v>
      </c>
      <c r="G293" s="36">
        <f t="shared" si="64"/>
        <v>0.13465683931919273</v>
      </c>
      <c r="H293" s="31">
        <v>535043</v>
      </c>
      <c r="I293" s="36">
        <f t="shared" si="65"/>
        <v>0.19668529206337537</v>
      </c>
      <c r="J293" s="31">
        <v>1400635</v>
      </c>
      <c r="K293" s="36">
        <f t="shared" si="66"/>
        <v>0.514882549718781</v>
      </c>
      <c r="L293" s="31">
        <v>0</v>
      </c>
      <c r="M293" s="36">
        <f t="shared" si="67"/>
        <v>0</v>
      </c>
      <c r="N293" s="31">
        <f t="shared" si="68"/>
        <v>2301985</v>
      </c>
      <c r="O293" s="36">
        <f t="shared" si="69"/>
        <v>0.84622468110134907</v>
      </c>
      <c r="P293" s="31">
        <v>962734</v>
      </c>
      <c r="Q293" s="31">
        <v>2265300</v>
      </c>
      <c r="R293" s="31">
        <v>2265300</v>
      </c>
      <c r="S293" s="31">
        <v>2091539</v>
      </c>
      <c r="T293" s="36">
        <f t="shared" si="70"/>
        <v>0.92329448638149469</v>
      </c>
      <c r="U293" s="36">
        <f t="shared" si="71"/>
        <v>0.45485149584412721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145864</v>
      </c>
      <c r="F295" s="31">
        <v>6810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-4205</v>
      </c>
      <c r="K295" s="36">
        <f t="shared" si="66"/>
        <v>-2.8828223550704767E-2</v>
      </c>
      <c r="L295" s="31">
        <v>0</v>
      </c>
      <c r="M295" s="36">
        <f t="shared" si="67"/>
        <v>0</v>
      </c>
      <c r="N295" s="31">
        <f t="shared" si="68"/>
        <v>2605</v>
      </c>
      <c r="O295" s="36">
        <f t="shared" si="69"/>
        <v>1.7859101628914607E-2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2720300</v>
      </c>
      <c r="E298" s="32">
        <f>SUM(E293:E297)</f>
        <v>2866164</v>
      </c>
      <c r="F298" s="32">
        <f>SUM(F293:F297)</f>
        <v>373117</v>
      </c>
      <c r="G298" s="37">
        <f t="shared" si="64"/>
        <v>0.13716023967944713</v>
      </c>
      <c r="H298" s="32">
        <f>SUM(H293:H297)</f>
        <v>535043</v>
      </c>
      <c r="I298" s="37">
        <f t="shared" si="65"/>
        <v>0.19668529206337537</v>
      </c>
      <c r="J298" s="32">
        <f>SUM(J293:J297)</f>
        <v>1396430</v>
      </c>
      <c r="K298" s="37">
        <f t="shared" si="66"/>
        <v>0.48721217627463048</v>
      </c>
      <c r="L298" s="32">
        <f>SUM(L293:L297)</f>
        <v>0</v>
      </c>
      <c r="M298" s="37">
        <f t="shared" si="67"/>
        <v>0</v>
      </c>
      <c r="N298" s="32">
        <f t="shared" si="68"/>
        <v>2304590</v>
      </c>
      <c r="O298" s="37">
        <f t="shared" si="69"/>
        <v>0.80406773652868435</v>
      </c>
      <c r="P298" s="32">
        <f>SUM(P293:P297)</f>
        <v>962734</v>
      </c>
      <c r="Q298" s="32">
        <f>SUM(Q293:Q297)</f>
        <v>2265300</v>
      </c>
      <c r="R298" s="32">
        <f>SUM(R293:R297)</f>
        <v>2265300</v>
      </c>
      <c r="S298" s="32">
        <f>SUM(S293:S297)</f>
        <v>2091539</v>
      </c>
      <c r="T298" s="37">
        <f t="shared" si="70"/>
        <v>0.92329448638149469</v>
      </c>
      <c r="U298" s="37">
        <f t="shared" si="71"/>
        <v>0.45048372655375202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10437043</v>
      </c>
      <c r="E299" s="32">
        <f>SUM(E263:E266,E268:E274,E276:E284,E286:E291,E293:E297)</f>
        <v>9444472</v>
      </c>
      <c r="F299" s="32">
        <f>SUM(F263:F266,F268:F274,F276:F284,F286:F291,F293:F297)</f>
        <v>2262315</v>
      </c>
      <c r="G299" s="37">
        <f t="shared" si="64"/>
        <v>0.21675823315090298</v>
      </c>
      <c r="H299" s="32">
        <f>SUM(H263:H266,H268:H274,H276:H284,H286:H291,H293:H297)</f>
        <v>2585192</v>
      </c>
      <c r="I299" s="37">
        <f t="shared" si="65"/>
        <v>0.24769391100525312</v>
      </c>
      <c r="J299" s="32">
        <f>SUM(J263:J266,J268:J274,J276:J284,J286:J291,J293:J297)</f>
        <v>3139259</v>
      </c>
      <c r="K299" s="37">
        <f t="shared" si="66"/>
        <v>0.33239115961167548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7986766</v>
      </c>
      <c r="O299" s="37">
        <f t="shared" si="69"/>
        <v>0.84565510914744624</v>
      </c>
      <c r="P299" s="32">
        <f>SUM(P263:P266,P268:P274,P276:P284,P286:P291,P293:P297)</f>
        <v>2718611</v>
      </c>
      <c r="Q299" s="32">
        <f>SUM(Q263:Q266,Q268:Q274,Q276:Q284,Q286:Q291,Q293:Q297)</f>
        <v>8206246</v>
      </c>
      <c r="R299" s="32">
        <f>SUM(R263:R266,R268:R274,R276:R284,R286:R291,R293:R297)</f>
        <v>9892916</v>
      </c>
      <c r="S299" s="32">
        <f>SUM(S263:S266,S268:S274,S276:S284,S286:S291,S293:S297)</f>
        <v>7907365</v>
      </c>
      <c r="T299" s="37">
        <f t="shared" si="70"/>
        <v>0.79929567783654487</v>
      </c>
      <c r="U299" s="37">
        <f t="shared" si="71"/>
        <v>0.15472901419143814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88066710</v>
      </c>
      <c r="E302" s="31">
        <v>88218340</v>
      </c>
      <c r="F302" s="31">
        <v>17126602</v>
      </c>
      <c r="G302" s="36">
        <f t="shared" ref="G302:G339" si="72">IF(($D302     =0),0,($F302     /$D302     ))</f>
        <v>0.19447305343869437</v>
      </c>
      <c r="H302" s="31">
        <v>26117223</v>
      </c>
      <c r="I302" s="36">
        <f t="shared" ref="I302:I339" si="73">IF(($D302     =0),0,($H302     /$D302     ))</f>
        <v>0.29656181092719369</v>
      </c>
      <c r="J302" s="31">
        <v>18933389</v>
      </c>
      <c r="K302" s="36">
        <f t="shared" ref="K302:K339" si="74">IF(($E302     =0),0,($J302     /$E302     ))</f>
        <v>0.21461964711646128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62177214</v>
      </c>
      <c r="O302" s="36">
        <f t="shared" ref="O302:O339" si="77">IF(($E302     =0),0,($N302     /$E302     ))</f>
        <v>0.70481051899185587</v>
      </c>
      <c r="P302" s="31">
        <v>23892279</v>
      </c>
      <c r="Q302" s="31">
        <v>85762166</v>
      </c>
      <c r="R302" s="31">
        <v>90603957</v>
      </c>
      <c r="S302" s="31">
        <v>58355008</v>
      </c>
      <c r="T302" s="36">
        <f t="shared" ref="T302:T339" si="78">IF(($R302     =0),0,($S302     /$R302     ))</f>
        <v>0.64406688109659493</v>
      </c>
      <c r="U302" s="36">
        <f t="shared" ref="U302:U339" si="79">IF(($P302     =0),0,(($J302     /$P302     )-1))</f>
        <v>-0.20755198781999828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88066710</v>
      </c>
      <c r="E303" s="32">
        <f>E302</f>
        <v>88218340</v>
      </c>
      <c r="F303" s="32">
        <f>F302</f>
        <v>17126602</v>
      </c>
      <c r="G303" s="37">
        <f t="shared" si="72"/>
        <v>0.19447305343869437</v>
      </c>
      <c r="H303" s="32">
        <f>H302</f>
        <v>26117223</v>
      </c>
      <c r="I303" s="37">
        <f t="shared" si="73"/>
        <v>0.29656181092719369</v>
      </c>
      <c r="J303" s="32">
        <f>J302</f>
        <v>18933389</v>
      </c>
      <c r="K303" s="37">
        <f t="shared" si="74"/>
        <v>0.21461964711646128</v>
      </c>
      <c r="L303" s="32">
        <f>L302</f>
        <v>0</v>
      </c>
      <c r="M303" s="37">
        <f t="shared" si="75"/>
        <v>0</v>
      </c>
      <c r="N303" s="32">
        <f t="shared" si="76"/>
        <v>62177214</v>
      </c>
      <c r="O303" s="37">
        <f t="shared" si="77"/>
        <v>0.70481051899185587</v>
      </c>
      <c r="P303" s="32">
        <f>P302</f>
        <v>23892279</v>
      </c>
      <c r="Q303" s="32">
        <f>Q302</f>
        <v>85762166</v>
      </c>
      <c r="R303" s="32">
        <f>R302</f>
        <v>90603957</v>
      </c>
      <c r="S303" s="32">
        <f>S302</f>
        <v>58355008</v>
      </c>
      <c r="T303" s="37">
        <f t="shared" si="78"/>
        <v>0.64406688109659493</v>
      </c>
      <c r="U303" s="37">
        <f t="shared" si="79"/>
        <v>-0.20755198781999828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4205707</v>
      </c>
      <c r="E304" s="31">
        <v>3373337</v>
      </c>
      <c r="F304" s="31">
        <v>1550589</v>
      </c>
      <c r="G304" s="36">
        <f t="shared" si="72"/>
        <v>0.36868688189643262</v>
      </c>
      <c r="H304" s="31">
        <v>525382</v>
      </c>
      <c r="I304" s="36">
        <f t="shared" si="73"/>
        <v>0.12492120825345179</v>
      </c>
      <c r="J304" s="31">
        <v>793574</v>
      </c>
      <c r="K304" s="36">
        <f t="shared" si="74"/>
        <v>0.23524895378078145</v>
      </c>
      <c r="L304" s="31">
        <v>0</v>
      </c>
      <c r="M304" s="36">
        <f t="shared" si="75"/>
        <v>0</v>
      </c>
      <c r="N304" s="31">
        <f t="shared" si="76"/>
        <v>2869545</v>
      </c>
      <c r="O304" s="36">
        <f t="shared" si="77"/>
        <v>0.85065470778638486</v>
      </c>
      <c r="P304" s="31">
        <v>726232</v>
      </c>
      <c r="Q304" s="31">
        <v>4295624</v>
      </c>
      <c r="R304" s="31">
        <v>3860043</v>
      </c>
      <c r="S304" s="31">
        <v>2987714</v>
      </c>
      <c r="T304" s="36">
        <f t="shared" si="78"/>
        <v>0.77401054858715301</v>
      </c>
      <c r="U304" s="36">
        <f t="shared" si="79"/>
        <v>9.2727943687416658E-2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3599547</v>
      </c>
      <c r="E305" s="31">
        <v>3069864</v>
      </c>
      <c r="F305" s="31">
        <v>681481</v>
      </c>
      <c r="G305" s="36">
        <f t="shared" si="72"/>
        <v>0.18932410106049455</v>
      </c>
      <c r="H305" s="31">
        <v>1485786</v>
      </c>
      <c r="I305" s="36">
        <f t="shared" si="73"/>
        <v>0.41277027359276042</v>
      </c>
      <c r="J305" s="31">
        <v>487826</v>
      </c>
      <c r="K305" s="36">
        <f t="shared" si="74"/>
        <v>0.1589080167720785</v>
      </c>
      <c r="L305" s="31">
        <v>0</v>
      </c>
      <c r="M305" s="36">
        <f t="shared" si="75"/>
        <v>0</v>
      </c>
      <c r="N305" s="31">
        <f t="shared" si="76"/>
        <v>2655093</v>
      </c>
      <c r="O305" s="36">
        <f t="shared" si="77"/>
        <v>0.86488945438625298</v>
      </c>
      <c r="P305" s="31">
        <v>568270</v>
      </c>
      <c r="Q305" s="31">
        <v>2838963</v>
      </c>
      <c r="R305" s="31">
        <v>3830990</v>
      </c>
      <c r="S305" s="31">
        <v>2729043</v>
      </c>
      <c r="T305" s="36">
        <f t="shared" si="78"/>
        <v>0.71235972946940607</v>
      </c>
      <c r="U305" s="36">
        <f t="shared" si="79"/>
        <v>-0.14155946997026059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6276000</v>
      </c>
      <c r="E306" s="31">
        <v>6276000</v>
      </c>
      <c r="F306" s="31">
        <v>1708776</v>
      </c>
      <c r="G306" s="36">
        <f t="shared" si="72"/>
        <v>0.27227151051625237</v>
      </c>
      <c r="H306" s="31">
        <v>2188357</v>
      </c>
      <c r="I306" s="36">
        <f t="shared" si="73"/>
        <v>0.34868658381134482</v>
      </c>
      <c r="J306" s="31">
        <v>1794599</v>
      </c>
      <c r="K306" s="36">
        <f t="shared" si="74"/>
        <v>0.28594630337794774</v>
      </c>
      <c r="L306" s="31">
        <v>0</v>
      </c>
      <c r="M306" s="36">
        <f t="shared" si="75"/>
        <v>0</v>
      </c>
      <c r="N306" s="31">
        <f t="shared" si="76"/>
        <v>5691732</v>
      </c>
      <c r="O306" s="36">
        <f t="shared" si="77"/>
        <v>0.90690439770554498</v>
      </c>
      <c r="P306" s="31">
        <v>1666359</v>
      </c>
      <c r="Q306" s="31">
        <v>5518000</v>
      </c>
      <c r="R306" s="31">
        <v>5515000</v>
      </c>
      <c r="S306" s="31">
        <v>5151906</v>
      </c>
      <c r="T306" s="36">
        <f t="shared" si="78"/>
        <v>0.93416246600181319</v>
      </c>
      <c r="U306" s="36">
        <f t="shared" si="79"/>
        <v>7.6958206484917024E-2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10657197</v>
      </c>
      <c r="E307" s="31">
        <v>10657197</v>
      </c>
      <c r="F307" s="31">
        <v>2447279</v>
      </c>
      <c r="G307" s="36">
        <f t="shared" si="72"/>
        <v>0.22963627302751372</v>
      </c>
      <c r="H307" s="31">
        <v>3126599</v>
      </c>
      <c r="I307" s="36">
        <f t="shared" si="73"/>
        <v>0.29337911272541928</v>
      </c>
      <c r="J307" s="31">
        <v>3391197</v>
      </c>
      <c r="K307" s="36">
        <f t="shared" si="74"/>
        <v>0.31820721715100136</v>
      </c>
      <c r="L307" s="31">
        <v>0</v>
      </c>
      <c r="M307" s="36">
        <f t="shared" si="75"/>
        <v>0</v>
      </c>
      <c r="N307" s="31">
        <f t="shared" si="76"/>
        <v>8965075</v>
      </c>
      <c r="O307" s="36">
        <f t="shared" si="77"/>
        <v>0.84122260290393436</v>
      </c>
      <c r="P307" s="31">
        <v>3213023</v>
      </c>
      <c r="Q307" s="31">
        <v>9861584</v>
      </c>
      <c r="R307" s="31">
        <v>9033829</v>
      </c>
      <c r="S307" s="31">
        <v>8522275</v>
      </c>
      <c r="T307" s="36">
        <f t="shared" si="78"/>
        <v>0.94337351304745753</v>
      </c>
      <c r="U307" s="36">
        <f t="shared" si="79"/>
        <v>5.5453695787425206E-2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5270502</v>
      </c>
      <c r="E308" s="31">
        <v>5390502</v>
      </c>
      <c r="F308" s="31">
        <v>1116686</v>
      </c>
      <c r="G308" s="36">
        <f t="shared" si="72"/>
        <v>0.2118746942890829</v>
      </c>
      <c r="H308" s="31">
        <v>2172234</v>
      </c>
      <c r="I308" s="36">
        <f t="shared" si="73"/>
        <v>0.41214935503297406</v>
      </c>
      <c r="J308" s="31">
        <v>1972288</v>
      </c>
      <c r="K308" s="36">
        <f t="shared" si="74"/>
        <v>0.36588206441626403</v>
      </c>
      <c r="L308" s="31">
        <v>0</v>
      </c>
      <c r="M308" s="36">
        <f t="shared" si="75"/>
        <v>0</v>
      </c>
      <c r="N308" s="31">
        <f t="shared" si="76"/>
        <v>5261208</v>
      </c>
      <c r="O308" s="36">
        <f t="shared" si="77"/>
        <v>0.97601447879993364</v>
      </c>
      <c r="P308" s="31">
        <v>1665423</v>
      </c>
      <c r="Q308" s="31">
        <v>5250475</v>
      </c>
      <c r="R308" s="31">
        <v>5280475</v>
      </c>
      <c r="S308" s="31">
        <v>4743763</v>
      </c>
      <c r="T308" s="36">
        <f t="shared" si="78"/>
        <v>0.89835914382702309</v>
      </c>
      <c r="U308" s="36">
        <f t="shared" si="79"/>
        <v>0.1842564921944756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4713065</v>
      </c>
      <c r="E309" s="31">
        <v>4713065</v>
      </c>
      <c r="F309" s="31">
        <v>1166731</v>
      </c>
      <c r="G309" s="36">
        <f t="shared" si="72"/>
        <v>0.24755249503242582</v>
      </c>
      <c r="H309" s="31">
        <v>1466830</v>
      </c>
      <c r="I309" s="36">
        <f t="shared" si="73"/>
        <v>0.3112263463372561</v>
      </c>
      <c r="J309" s="31">
        <v>1776617</v>
      </c>
      <c r="K309" s="36">
        <f t="shared" si="74"/>
        <v>0.37695576021124255</v>
      </c>
      <c r="L309" s="31">
        <v>0</v>
      </c>
      <c r="M309" s="36">
        <f t="shared" si="75"/>
        <v>0</v>
      </c>
      <c r="N309" s="31">
        <f t="shared" si="76"/>
        <v>4410178</v>
      </c>
      <c r="O309" s="36">
        <f t="shared" si="77"/>
        <v>0.93573460158092447</v>
      </c>
      <c r="P309" s="31">
        <v>1417858</v>
      </c>
      <c r="Q309" s="31">
        <v>4266792</v>
      </c>
      <c r="R309" s="31">
        <v>4516792</v>
      </c>
      <c r="S309" s="31">
        <v>4017974</v>
      </c>
      <c r="T309" s="36">
        <f t="shared" si="78"/>
        <v>0.8895636549126017</v>
      </c>
      <c r="U309" s="36">
        <f t="shared" si="79"/>
        <v>0.25302886466768881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34722018</v>
      </c>
      <c r="E310" s="32">
        <f>SUM(E304:E309)</f>
        <v>33479965</v>
      </c>
      <c r="F310" s="32">
        <f>SUM(F304:F309)</f>
        <v>8671542</v>
      </c>
      <c r="G310" s="37">
        <f t="shared" si="72"/>
        <v>0.24974187848183249</v>
      </c>
      <c r="H310" s="32">
        <f>SUM(H304:H309)</f>
        <v>10965188</v>
      </c>
      <c r="I310" s="37">
        <f t="shared" si="73"/>
        <v>0.31579927180499706</v>
      </c>
      <c r="J310" s="32">
        <f>SUM(J304:J309)</f>
        <v>10216101</v>
      </c>
      <c r="K310" s="37">
        <f t="shared" si="74"/>
        <v>0.30514073118057322</v>
      </c>
      <c r="L310" s="32">
        <f>SUM(L304:L309)</f>
        <v>0</v>
      </c>
      <c r="M310" s="37">
        <f t="shared" si="75"/>
        <v>0</v>
      </c>
      <c r="N310" s="32">
        <f t="shared" si="76"/>
        <v>29852831</v>
      </c>
      <c r="O310" s="37">
        <f t="shared" si="77"/>
        <v>0.8916625510211853</v>
      </c>
      <c r="P310" s="32">
        <f>SUM(P304:P309)</f>
        <v>9257165</v>
      </c>
      <c r="Q310" s="32">
        <f>SUM(Q304:Q309)</f>
        <v>32031438</v>
      </c>
      <c r="R310" s="32">
        <f>SUM(R304:R309)</f>
        <v>32037129</v>
      </c>
      <c r="S310" s="32">
        <f>SUM(S304:S309)</f>
        <v>28152675</v>
      </c>
      <c r="T310" s="37">
        <f t="shared" si="78"/>
        <v>0.87875149486709625</v>
      </c>
      <c r="U310" s="37">
        <f t="shared" si="79"/>
        <v>0.10358851765092236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7820409</v>
      </c>
      <c r="E311" s="31">
        <v>7820409</v>
      </c>
      <c r="F311" s="31">
        <v>1180269</v>
      </c>
      <c r="G311" s="36">
        <f t="shared" si="72"/>
        <v>0.15092164616965686</v>
      </c>
      <c r="H311" s="31">
        <v>1936223</v>
      </c>
      <c r="I311" s="36">
        <f t="shared" si="73"/>
        <v>0.24758589991904514</v>
      </c>
      <c r="J311" s="31">
        <v>2894570</v>
      </c>
      <c r="K311" s="36">
        <f t="shared" si="74"/>
        <v>0.37013025789316134</v>
      </c>
      <c r="L311" s="31">
        <v>0</v>
      </c>
      <c r="M311" s="36">
        <f t="shared" si="75"/>
        <v>0</v>
      </c>
      <c r="N311" s="31">
        <f t="shared" si="76"/>
        <v>6011062</v>
      </c>
      <c r="O311" s="36">
        <f t="shared" si="77"/>
        <v>0.76863780398186332</v>
      </c>
      <c r="P311" s="31">
        <v>2166581</v>
      </c>
      <c r="Q311" s="31">
        <v>6955693</v>
      </c>
      <c r="R311" s="31">
        <v>6955693</v>
      </c>
      <c r="S311" s="31">
        <v>5377105</v>
      </c>
      <c r="T311" s="36">
        <f t="shared" si="78"/>
        <v>0.77305093827459037</v>
      </c>
      <c r="U311" s="36">
        <f t="shared" si="79"/>
        <v>0.33600820832454459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1924489</v>
      </c>
      <c r="E312" s="31">
        <v>2350989</v>
      </c>
      <c r="F312" s="31">
        <v>215551</v>
      </c>
      <c r="G312" s="36">
        <f t="shared" si="72"/>
        <v>0.11200427749911795</v>
      </c>
      <c r="H312" s="31">
        <v>729353</v>
      </c>
      <c r="I312" s="36">
        <f t="shared" si="73"/>
        <v>0.37898527868956383</v>
      </c>
      <c r="J312" s="31">
        <v>1305582</v>
      </c>
      <c r="K312" s="36">
        <f t="shared" si="74"/>
        <v>0.55533309598641256</v>
      </c>
      <c r="L312" s="31">
        <v>0</v>
      </c>
      <c r="M312" s="36">
        <f t="shared" si="75"/>
        <v>0</v>
      </c>
      <c r="N312" s="31">
        <f t="shared" si="76"/>
        <v>2250486</v>
      </c>
      <c r="O312" s="36">
        <f t="shared" si="77"/>
        <v>0.95725075702183204</v>
      </c>
      <c r="P312" s="31">
        <v>831119</v>
      </c>
      <c r="Q312" s="31">
        <v>1841642</v>
      </c>
      <c r="R312" s="31">
        <v>1834595</v>
      </c>
      <c r="S312" s="31">
        <v>1652311</v>
      </c>
      <c r="T312" s="36">
        <f t="shared" si="78"/>
        <v>0.90064074087196355</v>
      </c>
      <c r="U312" s="36">
        <f t="shared" si="79"/>
        <v>0.57087252246669862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257265</v>
      </c>
      <c r="E313" s="31">
        <v>257265</v>
      </c>
      <c r="F313" s="31">
        <v>25500</v>
      </c>
      <c r="G313" s="36">
        <f t="shared" si="72"/>
        <v>9.911958486385633E-2</v>
      </c>
      <c r="H313" s="31">
        <v>73833</v>
      </c>
      <c r="I313" s="36">
        <f t="shared" si="73"/>
        <v>0.28699201212757275</v>
      </c>
      <c r="J313" s="31">
        <v>603076</v>
      </c>
      <c r="K313" s="36">
        <f t="shared" si="74"/>
        <v>2.3441820690727462</v>
      </c>
      <c r="L313" s="31">
        <v>0</v>
      </c>
      <c r="M313" s="36">
        <f t="shared" si="75"/>
        <v>0</v>
      </c>
      <c r="N313" s="31">
        <f t="shared" si="76"/>
        <v>702409</v>
      </c>
      <c r="O313" s="36">
        <f t="shared" si="77"/>
        <v>2.730293666064175</v>
      </c>
      <c r="P313" s="31">
        <v>225509</v>
      </c>
      <c r="Q313" s="31">
        <v>1242263</v>
      </c>
      <c r="R313" s="31">
        <v>737521</v>
      </c>
      <c r="S313" s="31">
        <v>326794</v>
      </c>
      <c r="T313" s="36">
        <f t="shared" si="78"/>
        <v>0.44309789144987061</v>
      </c>
      <c r="U313" s="36">
        <f t="shared" si="79"/>
        <v>1.6742879441618737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4288900</v>
      </c>
      <c r="E314" s="31">
        <v>3889500</v>
      </c>
      <c r="F314" s="31">
        <v>700396</v>
      </c>
      <c r="G314" s="36">
        <f t="shared" si="72"/>
        <v>0.16330434377113012</v>
      </c>
      <c r="H314" s="31">
        <v>824509</v>
      </c>
      <c r="I314" s="36">
        <f t="shared" si="73"/>
        <v>0.19224253305043251</v>
      </c>
      <c r="J314" s="31">
        <v>1845177</v>
      </c>
      <c r="K314" s="36">
        <f t="shared" si="74"/>
        <v>0.47439953721558042</v>
      </c>
      <c r="L314" s="31">
        <v>0</v>
      </c>
      <c r="M314" s="36">
        <f t="shared" si="75"/>
        <v>0</v>
      </c>
      <c r="N314" s="31">
        <f t="shared" si="76"/>
        <v>3370082</v>
      </c>
      <c r="O314" s="36">
        <f t="shared" si="77"/>
        <v>0.86645635685820799</v>
      </c>
      <c r="P314" s="31">
        <v>1615915</v>
      </c>
      <c r="Q314" s="31">
        <v>4367070</v>
      </c>
      <c r="R314" s="31">
        <v>5286470</v>
      </c>
      <c r="S314" s="31">
        <v>3247107</v>
      </c>
      <c r="T314" s="36">
        <f t="shared" si="78"/>
        <v>0.61422972229105621</v>
      </c>
      <c r="U314" s="36">
        <f t="shared" si="79"/>
        <v>0.14187751212161537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1016343</v>
      </c>
      <c r="E315" s="31">
        <v>1074727</v>
      </c>
      <c r="F315" s="31">
        <v>150107</v>
      </c>
      <c r="G315" s="36">
        <f t="shared" si="72"/>
        <v>0.14769324922786894</v>
      </c>
      <c r="H315" s="31">
        <v>94805</v>
      </c>
      <c r="I315" s="36">
        <f t="shared" si="73"/>
        <v>9.328051651853754E-2</v>
      </c>
      <c r="J315" s="31">
        <v>135421</v>
      </c>
      <c r="K315" s="36">
        <f t="shared" si="74"/>
        <v>0.12600502267087363</v>
      </c>
      <c r="L315" s="31">
        <v>0</v>
      </c>
      <c r="M315" s="36">
        <f t="shared" si="75"/>
        <v>0</v>
      </c>
      <c r="N315" s="31">
        <f t="shared" si="76"/>
        <v>380333</v>
      </c>
      <c r="O315" s="36">
        <f t="shared" si="77"/>
        <v>0.35388801062967618</v>
      </c>
      <c r="P315" s="31">
        <v>133548</v>
      </c>
      <c r="Q315" s="31">
        <v>379360</v>
      </c>
      <c r="R315" s="31">
        <v>1007441</v>
      </c>
      <c r="S315" s="31">
        <v>387267</v>
      </c>
      <c r="T315" s="36">
        <f t="shared" si="78"/>
        <v>0.38440663026420407</v>
      </c>
      <c r="U315" s="36">
        <f t="shared" si="79"/>
        <v>1.402491987899479E-2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15307406</v>
      </c>
      <c r="E317" s="32">
        <f>SUM(E311:E316)</f>
        <v>15392890</v>
      </c>
      <c r="F317" s="32">
        <f>SUM(F311:F316)</f>
        <v>2271823</v>
      </c>
      <c r="G317" s="37">
        <f t="shared" si="72"/>
        <v>0.1484133235899015</v>
      </c>
      <c r="H317" s="32">
        <f>SUM(H311:H316)</f>
        <v>3658723</v>
      </c>
      <c r="I317" s="37">
        <f t="shared" si="73"/>
        <v>0.23901652572617463</v>
      </c>
      <c r="J317" s="32">
        <f>SUM(J311:J316)</f>
        <v>6783826</v>
      </c>
      <c r="K317" s="37">
        <f t="shared" si="74"/>
        <v>0.44071165323730632</v>
      </c>
      <c r="L317" s="32">
        <f>SUM(L311:L316)</f>
        <v>0</v>
      </c>
      <c r="M317" s="37">
        <f t="shared" si="75"/>
        <v>0</v>
      </c>
      <c r="N317" s="32">
        <f t="shared" si="76"/>
        <v>12714372</v>
      </c>
      <c r="O317" s="37">
        <f t="shared" si="77"/>
        <v>0.82598992132081761</v>
      </c>
      <c r="P317" s="32">
        <f>SUM(P311:P316)</f>
        <v>4972672</v>
      </c>
      <c r="Q317" s="32">
        <f>SUM(Q311:Q316)</f>
        <v>14786028</v>
      </c>
      <c r="R317" s="32">
        <f>SUM(R311:R316)</f>
        <v>15821720</v>
      </c>
      <c r="S317" s="32">
        <f>SUM(S311:S316)</f>
        <v>10990584</v>
      </c>
      <c r="T317" s="37">
        <f t="shared" si="78"/>
        <v>0.6946516560778474</v>
      </c>
      <c r="U317" s="37">
        <f t="shared" si="79"/>
        <v>0.36422148897011497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50153</v>
      </c>
      <c r="E318" s="31">
        <v>50153</v>
      </c>
      <c r="F318" s="31">
        <v>14589</v>
      </c>
      <c r="G318" s="36">
        <f t="shared" si="72"/>
        <v>0.29088987697645208</v>
      </c>
      <c r="H318" s="31">
        <v>8932</v>
      </c>
      <c r="I318" s="36">
        <f t="shared" si="73"/>
        <v>0.17809502921061551</v>
      </c>
      <c r="J318" s="31">
        <v>18513</v>
      </c>
      <c r="K318" s="36">
        <f t="shared" si="74"/>
        <v>0.36913046078998263</v>
      </c>
      <c r="L318" s="31">
        <v>0</v>
      </c>
      <c r="M318" s="36">
        <f t="shared" si="75"/>
        <v>0</v>
      </c>
      <c r="N318" s="31">
        <f t="shared" si="76"/>
        <v>42034</v>
      </c>
      <c r="O318" s="36">
        <f t="shared" si="77"/>
        <v>0.83811536697705025</v>
      </c>
      <c r="P318" s="31">
        <v>17430</v>
      </c>
      <c r="Q318" s="31">
        <v>12236</v>
      </c>
      <c r="R318" s="31">
        <v>50104</v>
      </c>
      <c r="S318" s="31">
        <v>40644</v>
      </c>
      <c r="T318" s="36">
        <f t="shared" si="78"/>
        <v>0.81119271914418012</v>
      </c>
      <c r="U318" s="36">
        <f t="shared" si="79"/>
        <v>6.2134251290877796E-2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14104460</v>
      </c>
      <c r="E319" s="31">
        <v>13755260</v>
      </c>
      <c r="F319" s="31">
        <v>3617160</v>
      </c>
      <c r="G319" s="36">
        <f t="shared" si="72"/>
        <v>0.2564550503883169</v>
      </c>
      <c r="H319" s="31">
        <v>6833100</v>
      </c>
      <c r="I319" s="36">
        <f t="shared" si="73"/>
        <v>0.48446377954207392</v>
      </c>
      <c r="J319" s="31">
        <v>4198086</v>
      </c>
      <c r="K319" s="36">
        <f t="shared" si="74"/>
        <v>0.30519859312001374</v>
      </c>
      <c r="L319" s="31">
        <v>0</v>
      </c>
      <c r="M319" s="36">
        <f t="shared" si="75"/>
        <v>0</v>
      </c>
      <c r="N319" s="31">
        <f t="shared" si="76"/>
        <v>14648346</v>
      </c>
      <c r="O319" s="36">
        <f t="shared" si="77"/>
        <v>1.0649268716112963</v>
      </c>
      <c r="P319" s="31">
        <v>4245837</v>
      </c>
      <c r="Q319" s="31">
        <v>12688500</v>
      </c>
      <c r="R319" s="31">
        <v>12688501</v>
      </c>
      <c r="S319" s="31">
        <v>12793281</v>
      </c>
      <c r="T319" s="36">
        <f t="shared" si="78"/>
        <v>1.0082578706499687</v>
      </c>
      <c r="U319" s="36">
        <f t="shared" si="79"/>
        <v>-1.1246545734092006E-2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10142928</v>
      </c>
      <c r="E320" s="31">
        <v>10142928</v>
      </c>
      <c r="F320" s="31">
        <v>2854201</v>
      </c>
      <c r="G320" s="36">
        <f t="shared" si="72"/>
        <v>0.28139813276797393</v>
      </c>
      <c r="H320" s="31">
        <v>2590782</v>
      </c>
      <c r="I320" s="36">
        <f t="shared" si="73"/>
        <v>0.25542742687318692</v>
      </c>
      <c r="J320" s="31">
        <v>1419465</v>
      </c>
      <c r="K320" s="36">
        <f t="shared" si="74"/>
        <v>0.13994627586826999</v>
      </c>
      <c r="L320" s="31">
        <v>0</v>
      </c>
      <c r="M320" s="36">
        <f t="shared" si="75"/>
        <v>0</v>
      </c>
      <c r="N320" s="31">
        <f t="shared" si="76"/>
        <v>6864448</v>
      </c>
      <c r="O320" s="36">
        <f t="shared" si="77"/>
        <v>0.67677183550943076</v>
      </c>
      <c r="P320" s="31">
        <v>1523622</v>
      </c>
      <c r="Q320" s="31">
        <v>10027420</v>
      </c>
      <c r="R320" s="31">
        <v>10027430</v>
      </c>
      <c r="S320" s="31">
        <v>6626143</v>
      </c>
      <c r="T320" s="36">
        <f t="shared" si="78"/>
        <v>0.66080172087962719</v>
      </c>
      <c r="U320" s="36">
        <f t="shared" si="79"/>
        <v>-6.8361443980199832E-2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1534859</v>
      </c>
      <c r="E321" s="31">
        <v>862412</v>
      </c>
      <c r="F321" s="31">
        <v>197687</v>
      </c>
      <c r="G321" s="36">
        <f t="shared" si="72"/>
        <v>0.12879815018838864</v>
      </c>
      <c r="H321" s="31">
        <v>228574</v>
      </c>
      <c r="I321" s="36">
        <f t="shared" si="73"/>
        <v>0.1489218227863276</v>
      </c>
      <c r="J321" s="31">
        <v>239220</v>
      </c>
      <c r="K321" s="36">
        <f t="shared" si="74"/>
        <v>0.27738482303121942</v>
      </c>
      <c r="L321" s="31">
        <v>0</v>
      </c>
      <c r="M321" s="36">
        <f t="shared" si="75"/>
        <v>0</v>
      </c>
      <c r="N321" s="31">
        <f t="shared" si="76"/>
        <v>665481</v>
      </c>
      <c r="O321" s="36">
        <f t="shared" si="77"/>
        <v>0.77165090467201292</v>
      </c>
      <c r="P321" s="31">
        <v>306891</v>
      </c>
      <c r="Q321" s="31">
        <v>858027</v>
      </c>
      <c r="R321" s="31">
        <v>924623</v>
      </c>
      <c r="S321" s="31">
        <v>766618</v>
      </c>
      <c r="T321" s="36">
        <f t="shared" si="78"/>
        <v>0.82911413624796271</v>
      </c>
      <c r="U321" s="36">
        <f t="shared" si="79"/>
        <v>-0.22050500014663188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21133000</v>
      </c>
      <c r="E322" s="31">
        <v>22025000</v>
      </c>
      <c r="F322" s="31">
        <v>5566574</v>
      </c>
      <c r="G322" s="36">
        <f t="shared" si="72"/>
        <v>0.26340670988501397</v>
      </c>
      <c r="H322" s="31">
        <v>6036019</v>
      </c>
      <c r="I322" s="36">
        <f t="shared" si="73"/>
        <v>0.28562054606539533</v>
      </c>
      <c r="J322" s="31">
        <v>5451653</v>
      </c>
      <c r="K322" s="36">
        <f t="shared" si="74"/>
        <v>0.24752113507377979</v>
      </c>
      <c r="L322" s="31">
        <v>0</v>
      </c>
      <c r="M322" s="36">
        <f t="shared" si="75"/>
        <v>0</v>
      </c>
      <c r="N322" s="31">
        <f t="shared" si="76"/>
        <v>17054246</v>
      </c>
      <c r="O322" s="36">
        <f t="shared" si="77"/>
        <v>0.77431309875141885</v>
      </c>
      <c r="P322" s="31">
        <v>5198391</v>
      </c>
      <c r="Q322" s="31">
        <v>20129500</v>
      </c>
      <c r="R322" s="31">
        <v>20231000</v>
      </c>
      <c r="S322" s="31">
        <v>16315224</v>
      </c>
      <c r="T322" s="36">
        <f t="shared" si="78"/>
        <v>0.80644674015125306</v>
      </c>
      <c r="U322" s="36">
        <f t="shared" si="79"/>
        <v>4.871930564668947E-2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46965400</v>
      </c>
      <c r="E323" s="32">
        <f>SUM(E318:E322)</f>
        <v>46835753</v>
      </c>
      <c r="F323" s="32">
        <f>SUM(F318:F322)</f>
        <v>12250211</v>
      </c>
      <c r="G323" s="37">
        <f t="shared" si="72"/>
        <v>0.26083480604870818</v>
      </c>
      <c r="H323" s="32">
        <f>SUM(H318:H322)</f>
        <v>15697407</v>
      </c>
      <c r="I323" s="37">
        <f t="shared" si="73"/>
        <v>0.33423343567818009</v>
      </c>
      <c r="J323" s="32">
        <f>SUM(J318:J322)</f>
        <v>11326937</v>
      </c>
      <c r="K323" s="37">
        <f t="shared" si="74"/>
        <v>0.24184381107313466</v>
      </c>
      <c r="L323" s="32">
        <f>SUM(L318:L322)</f>
        <v>0</v>
      </c>
      <c r="M323" s="37">
        <f t="shared" si="75"/>
        <v>0</v>
      </c>
      <c r="N323" s="32">
        <f t="shared" si="76"/>
        <v>39274555</v>
      </c>
      <c r="O323" s="37">
        <f t="shared" si="77"/>
        <v>0.83855927329704727</v>
      </c>
      <c r="P323" s="32">
        <f>SUM(P318:P322)</f>
        <v>11292171</v>
      </c>
      <c r="Q323" s="32">
        <f>SUM(Q318:Q322)</f>
        <v>43715683</v>
      </c>
      <c r="R323" s="32">
        <f>SUM(R318:R322)</f>
        <v>43921658</v>
      </c>
      <c r="S323" s="32">
        <f>SUM(S318:S322)</f>
        <v>36541910</v>
      </c>
      <c r="T323" s="37">
        <f t="shared" si="78"/>
        <v>0.83197929367784795</v>
      </c>
      <c r="U323" s="37">
        <f t="shared" si="79"/>
        <v>3.0787702382473192E-3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65790</v>
      </c>
      <c r="E324" s="31">
        <v>65790</v>
      </c>
      <c r="F324" s="31">
        <v>0</v>
      </c>
      <c r="G324" s="36">
        <f t="shared" si="72"/>
        <v>0</v>
      </c>
      <c r="H324" s="31">
        <v>31164</v>
      </c>
      <c r="I324" s="36">
        <f t="shared" si="73"/>
        <v>0.47368901048791612</v>
      </c>
      <c r="J324" s="31">
        <v>26536</v>
      </c>
      <c r="K324" s="36">
        <f t="shared" si="74"/>
        <v>0.40334397324821403</v>
      </c>
      <c r="L324" s="31">
        <v>0</v>
      </c>
      <c r="M324" s="36">
        <f t="shared" si="75"/>
        <v>0</v>
      </c>
      <c r="N324" s="31">
        <f t="shared" si="76"/>
        <v>57700</v>
      </c>
      <c r="O324" s="36">
        <f t="shared" si="77"/>
        <v>0.87703298373613015</v>
      </c>
      <c r="P324" s="31">
        <v>43029</v>
      </c>
      <c r="Q324" s="31">
        <v>0</v>
      </c>
      <c r="R324" s="31">
        <v>0</v>
      </c>
      <c r="S324" s="31">
        <v>43029</v>
      </c>
      <c r="T324" s="36">
        <f t="shared" si="78"/>
        <v>0</v>
      </c>
      <c r="U324" s="36">
        <f t="shared" si="79"/>
        <v>-0.38329963512979615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17649833</v>
      </c>
      <c r="E325" s="31">
        <v>14543272</v>
      </c>
      <c r="F325" s="31">
        <v>4302675</v>
      </c>
      <c r="G325" s="36">
        <f t="shared" si="72"/>
        <v>0.24377992698287854</v>
      </c>
      <c r="H325" s="31">
        <v>6350084</v>
      </c>
      <c r="I325" s="36">
        <f t="shared" si="73"/>
        <v>0.3597815344768418</v>
      </c>
      <c r="J325" s="31">
        <v>3276560</v>
      </c>
      <c r="K325" s="36">
        <f t="shared" si="74"/>
        <v>0.2252973058607444</v>
      </c>
      <c r="L325" s="31">
        <v>0</v>
      </c>
      <c r="M325" s="36">
        <f t="shared" si="75"/>
        <v>0</v>
      </c>
      <c r="N325" s="31">
        <f t="shared" si="76"/>
        <v>13929319</v>
      </c>
      <c r="O325" s="36">
        <f t="shared" si="77"/>
        <v>0.95778439679873961</v>
      </c>
      <c r="P325" s="31">
        <v>2945415</v>
      </c>
      <c r="Q325" s="31">
        <v>16665674</v>
      </c>
      <c r="R325" s="31">
        <v>16665674</v>
      </c>
      <c r="S325" s="31">
        <v>13114908</v>
      </c>
      <c r="T325" s="36">
        <f t="shared" si="78"/>
        <v>0.78694135022681955</v>
      </c>
      <c r="U325" s="36">
        <f t="shared" si="79"/>
        <v>0.11242728104528554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1759291</v>
      </c>
      <c r="E326" s="31">
        <v>1485955</v>
      </c>
      <c r="F326" s="31">
        <v>1415995</v>
      </c>
      <c r="G326" s="36">
        <f t="shared" si="72"/>
        <v>0.80486684692867749</v>
      </c>
      <c r="H326" s="31">
        <v>273342</v>
      </c>
      <c r="I326" s="36">
        <f t="shared" si="73"/>
        <v>0.15537054415670859</v>
      </c>
      <c r="J326" s="31">
        <v>28744</v>
      </c>
      <c r="K326" s="36">
        <f t="shared" si="74"/>
        <v>1.9343789011107334E-2</v>
      </c>
      <c r="L326" s="31">
        <v>0</v>
      </c>
      <c r="M326" s="36">
        <f t="shared" si="75"/>
        <v>0</v>
      </c>
      <c r="N326" s="31">
        <f t="shared" si="76"/>
        <v>1718081</v>
      </c>
      <c r="O326" s="36">
        <f t="shared" si="77"/>
        <v>1.1562133442802778</v>
      </c>
      <c r="P326" s="31">
        <v>73648</v>
      </c>
      <c r="Q326" s="31">
        <v>1817325</v>
      </c>
      <c r="R326" s="31">
        <v>1832918</v>
      </c>
      <c r="S326" s="31">
        <v>1839988</v>
      </c>
      <c r="T326" s="36">
        <f t="shared" si="78"/>
        <v>1.0038572374759809</v>
      </c>
      <c r="U326" s="36">
        <f t="shared" si="79"/>
        <v>-0.60971105800564851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1506720</v>
      </c>
      <c r="E327" s="31">
        <v>1506720</v>
      </c>
      <c r="F327" s="31">
        <v>123437</v>
      </c>
      <c r="G327" s="36">
        <f t="shared" si="72"/>
        <v>8.1924312413719863E-2</v>
      </c>
      <c r="H327" s="31">
        <v>413845</v>
      </c>
      <c r="I327" s="36">
        <f t="shared" si="73"/>
        <v>0.274666162259743</v>
      </c>
      <c r="J327" s="31">
        <v>248252</v>
      </c>
      <c r="K327" s="36">
        <f t="shared" si="74"/>
        <v>0.16476319422321334</v>
      </c>
      <c r="L327" s="31">
        <v>0</v>
      </c>
      <c r="M327" s="36">
        <f t="shared" si="75"/>
        <v>0</v>
      </c>
      <c r="N327" s="31">
        <f t="shared" si="76"/>
        <v>785534</v>
      </c>
      <c r="O327" s="36">
        <f t="shared" si="77"/>
        <v>0.52135366889667623</v>
      </c>
      <c r="P327" s="31">
        <v>357169</v>
      </c>
      <c r="Q327" s="31">
        <v>1719640</v>
      </c>
      <c r="R327" s="31">
        <v>1635020</v>
      </c>
      <c r="S327" s="31">
        <v>1035411</v>
      </c>
      <c r="T327" s="36">
        <f t="shared" si="78"/>
        <v>0.63327115264645084</v>
      </c>
      <c r="U327" s="36">
        <f t="shared" si="79"/>
        <v>-0.30494527800564997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1366300</v>
      </c>
      <c r="E328" s="31">
        <v>1546300</v>
      </c>
      <c r="F328" s="31">
        <v>311831</v>
      </c>
      <c r="G328" s="36">
        <f t="shared" si="72"/>
        <v>0.22823025689819221</v>
      </c>
      <c r="H328" s="31">
        <v>583408</v>
      </c>
      <c r="I328" s="36">
        <f t="shared" si="73"/>
        <v>0.4269984630022689</v>
      </c>
      <c r="J328" s="31">
        <v>464296</v>
      </c>
      <c r="K328" s="36">
        <f t="shared" si="74"/>
        <v>0.30026256224535991</v>
      </c>
      <c r="L328" s="31">
        <v>0</v>
      </c>
      <c r="M328" s="36">
        <f t="shared" si="75"/>
        <v>0</v>
      </c>
      <c r="N328" s="31">
        <f t="shared" si="76"/>
        <v>1359535</v>
      </c>
      <c r="O328" s="36">
        <f t="shared" si="77"/>
        <v>0.87921813360926082</v>
      </c>
      <c r="P328" s="31">
        <v>333325</v>
      </c>
      <c r="Q328" s="31">
        <v>1252800</v>
      </c>
      <c r="R328" s="31">
        <v>1289000</v>
      </c>
      <c r="S328" s="31">
        <v>1052619</v>
      </c>
      <c r="T328" s="36">
        <f t="shared" si="78"/>
        <v>0.81661675717610549</v>
      </c>
      <c r="U328" s="36">
        <f t="shared" si="79"/>
        <v>0.3929228230705768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301432</v>
      </c>
      <c r="E329" s="31">
        <v>647032</v>
      </c>
      <c r="F329" s="31">
        <v>150322</v>
      </c>
      <c r="G329" s="36">
        <f t="shared" si="72"/>
        <v>0.49869290586268211</v>
      </c>
      <c r="H329" s="31">
        <v>78113</v>
      </c>
      <c r="I329" s="36">
        <f t="shared" si="73"/>
        <v>0.25913970646779372</v>
      </c>
      <c r="J329" s="31">
        <v>18004</v>
      </c>
      <c r="K329" s="36">
        <f t="shared" si="74"/>
        <v>2.7825517130528322E-2</v>
      </c>
      <c r="L329" s="31">
        <v>0</v>
      </c>
      <c r="M329" s="36">
        <f t="shared" si="75"/>
        <v>0</v>
      </c>
      <c r="N329" s="31">
        <f t="shared" si="76"/>
        <v>246439</v>
      </c>
      <c r="O329" s="36">
        <f t="shared" si="77"/>
        <v>0.38087606177128797</v>
      </c>
      <c r="P329" s="31">
        <v>27421</v>
      </c>
      <c r="Q329" s="31">
        <v>251662</v>
      </c>
      <c r="R329" s="31">
        <v>406765</v>
      </c>
      <c r="S329" s="31">
        <v>291461</v>
      </c>
      <c r="T329" s="36">
        <f t="shared" si="78"/>
        <v>0.71653411675045786</v>
      </c>
      <c r="U329" s="36">
        <f t="shared" si="79"/>
        <v>-0.34342292403632257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1545428</v>
      </c>
      <c r="E330" s="31">
        <v>1504722</v>
      </c>
      <c r="F330" s="31">
        <v>401055</v>
      </c>
      <c r="G330" s="36">
        <f t="shared" si="72"/>
        <v>0.25951063394735957</v>
      </c>
      <c r="H330" s="31">
        <v>371038</v>
      </c>
      <c r="I330" s="36">
        <f t="shared" si="73"/>
        <v>0.24008753562120008</v>
      </c>
      <c r="J330" s="31">
        <v>381083</v>
      </c>
      <c r="K330" s="36">
        <f t="shared" si="74"/>
        <v>0.2532580769072294</v>
      </c>
      <c r="L330" s="31">
        <v>0</v>
      </c>
      <c r="M330" s="36">
        <f t="shared" si="75"/>
        <v>0</v>
      </c>
      <c r="N330" s="31">
        <f t="shared" si="76"/>
        <v>1153176</v>
      </c>
      <c r="O330" s="36">
        <f t="shared" si="77"/>
        <v>0.76637146263562306</v>
      </c>
      <c r="P330" s="31">
        <v>355769</v>
      </c>
      <c r="Q330" s="31">
        <v>1361324</v>
      </c>
      <c r="R330" s="31">
        <v>1473240</v>
      </c>
      <c r="S330" s="31">
        <v>1090519</v>
      </c>
      <c r="T330" s="36">
        <f t="shared" si="78"/>
        <v>0.74021815861638296</v>
      </c>
      <c r="U330" s="36">
        <f t="shared" si="79"/>
        <v>7.1152911018104392E-2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11288587</v>
      </c>
      <c r="E331" s="31">
        <v>9534142</v>
      </c>
      <c r="F331" s="31">
        <v>953617</v>
      </c>
      <c r="G331" s="36">
        <f t="shared" si="72"/>
        <v>8.4476205923735184E-2</v>
      </c>
      <c r="H331" s="31">
        <v>3688438</v>
      </c>
      <c r="I331" s="36">
        <f t="shared" si="73"/>
        <v>0.32674045033271215</v>
      </c>
      <c r="J331" s="31">
        <v>2319077</v>
      </c>
      <c r="K331" s="36">
        <f t="shared" si="74"/>
        <v>0.24323919236780825</v>
      </c>
      <c r="L331" s="31">
        <v>0</v>
      </c>
      <c r="M331" s="36">
        <f t="shared" si="75"/>
        <v>0</v>
      </c>
      <c r="N331" s="31">
        <f t="shared" si="76"/>
        <v>6961132</v>
      </c>
      <c r="O331" s="36">
        <f t="shared" si="77"/>
        <v>0.73012673820045892</v>
      </c>
      <c r="P331" s="31">
        <v>2502900</v>
      </c>
      <c r="Q331" s="31">
        <v>14597336</v>
      </c>
      <c r="R331" s="31">
        <v>10380704</v>
      </c>
      <c r="S331" s="31">
        <v>7168488</v>
      </c>
      <c r="T331" s="36">
        <f t="shared" si="78"/>
        <v>0.69055894474979729</v>
      </c>
      <c r="U331" s="36">
        <f t="shared" si="79"/>
        <v>-7.3444004954253073E-2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35483381</v>
      </c>
      <c r="E332" s="32">
        <f>SUM(E324:E331)</f>
        <v>30833933</v>
      </c>
      <c r="F332" s="32">
        <f>SUM(F324:F331)</f>
        <v>7658932</v>
      </c>
      <c r="G332" s="37">
        <f t="shared" si="72"/>
        <v>0.21584560952633008</v>
      </c>
      <c r="H332" s="32">
        <f>SUM(H324:H331)</f>
        <v>11789432</v>
      </c>
      <c r="I332" s="37">
        <f t="shared" si="73"/>
        <v>0.3322522168899294</v>
      </c>
      <c r="J332" s="32">
        <f>SUM(J324:J331)</f>
        <v>6762552</v>
      </c>
      <c r="K332" s="37">
        <f t="shared" si="74"/>
        <v>0.21932174529924547</v>
      </c>
      <c r="L332" s="32">
        <f>SUM(L324:L331)</f>
        <v>0</v>
      </c>
      <c r="M332" s="37">
        <f t="shared" si="75"/>
        <v>0</v>
      </c>
      <c r="N332" s="32">
        <f t="shared" si="76"/>
        <v>26210916</v>
      </c>
      <c r="O332" s="37">
        <f t="shared" si="77"/>
        <v>0.85006722950328784</v>
      </c>
      <c r="P332" s="32">
        <f>SUM(P324:P331)</f>
        <v>6638676</v>
      </c>
      <c r="Q332" s="32">
        <f>SUM(Q324:Q331)</f>
        <v>37665761</v>
      </c>
      <c r="R332" s="32">
        <f>SUM(R324:R331)</f>
        <v>33683321</v>
      </c>
      <c r="S332" s="32">
        <f>SUM(S324:S331)</f>
        <v>25636423</v>
      </c>
      <c r="T332" s="37">
        <f t="shared" si="78"/>
        <v>0.76110140683574523</v>
      </c>
      <c r="U332" s="37">
        <f t="shared" si="79"/>
        <v>1.8659744804536249E-2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1972</v>
      </c>
      <c r="E333" s="31">
        <v>1200</v>
      </c>
      <c r="F333" s="31">
        <v>171</v>
      </c>
      <c r="G333" s="36">
        <f t="shared" si="72"/>
        <v>8.6713995943204863E-2</v>
      </c>
      <c r="H333" s="31">
        <v>231</v>
      </c>
      <c r="I333" s="36">
        <f t="shared" si="73"/>
        <v>0.11713995943204868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402</v>
      </c>
      <c r="O333" s="36">
        <f t="shared" si="77"/>
        <v>0.33500000000000002</v>
      </c>
      <c r="P333" s="31">
        <v>1087</v>
      </c>
      <c r="Q333" s="31">
        <v>996</v>
      </c>
      <c r="R333" s="31">
        <v>1860</v>
      </c>
      <c r="S333" s="31">
        <v>2174</v>
      </c>
      <c r="T333" s="36">
        <f t="shared" si="78"/>
        <v>1.1688172043010752</v>
      </c>
      <c r="U333" s="36">
        <f t="shared" si="79"/>
        <v>-1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15000</v>
      </c>
      <c r="E334" s="31">
        <v>33405</v>
      </c>
      <c r="F334" s="31">
        <v>0</v>
      </c>
      <c r="G334" s="36">
        <f t="shared" si="72"/>
        <v>0</v>
      </c>
      <c r="H334" s="31">
        <v>12117</v>
      </c>
      <c r="I334" s="36">
        <f t="shared" si="73"/>
        <v>0.80779999999999996</v>
      </c>
      <c r="J334" s="31">
        <v>15142</v>
      </c>
      <c r="K334" s="36">
        <f t="shared" si="74"/>
        <v>0.45328543631192936</v>
      </c>
      <c r="L334" s="31">
        <v>0</v>
      </c>
      <c r="M334" s="36">
        <f t="shared" si="75"/>
        <v>0</v>
      </c>
      <c r="N334" s="31">
        <f t="shared" si="76"/>
        <v>27259</v>
      </c>
      <c r="O334" s="36">
        <f t="shared" si="77"/>
        <v>0.81601556653195628</v>
      </c>
      <c r="P334" s="31">
        <v>5772</v>
      </c>
      <c r="Q334" s="31">
        <v>18000</v>
      </c>
      <c r="R334" s="31">
        <v>17810</v>
      </c>
      <c r="S334" s="31">
        <v>11581</v>
      </c>
      <c r="T334" s="36">
        <f t="shared" si="78"/>
        <v>0.65025266704098816</v>
      </c>
      <c r="U334" s="36">
        <f t="shared" si="79"/>
        <v>1.6233541233541233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246173</v>
      </c>
      <c r="E335" s="31">
        <v>246173</v>
      </c>
      <c r="F335" s="31">
        <v>0</v>
      </c>
      <c r="G335" s="36">
        <f t="shared" si="72"/>
        <v>0</v>
      </c>
      <c r="H335" s="31">
        <v>27531</v>
      </c>
      <c r="I335" s="36">
        <f t="shared" si="73"/>
        <v>0.11183598526239677</v>
      </c>
      <c r="J335" s="31">
        <v>59561</v>
      </c>
      <c r="K335" s="36">
        <f t="shared" si="74"/>
        <v>0.24194773594179703</v>
      </c>
      <c r="L335" s="31">
        <v>0</v>
      </c>
      <c r="M335" s="36">
        <f t="shared" si="75"/>
        <v>0</v>
      </c>
      <c r="N335" s="31">
        <f t="shared" si="76"/>
        <v>87092</v>
      </c>
      <c r="O335" s="36">
        <f t="shared" si="77"/>
        <v>0.35378372120419382</v>
      </c>
      <c r="P335" s="31">
        <v>45795</v>
      </c>
      <c r="Q335" s="31">
        <v>227850</v>
      </c>
      <c r="R335" s="31">
        <v>227850</v>
      </c>
      <c r="S335" s="31">
        <v>139995</v>
      </c>
      <c r="T335" s="36">
        <f t="shared" si="78"/>
        <v>0.61441737985516787</v>
      </c>
      <c r="U335" s="36">
        <f t="shared" si="79"/>
        <v>0.30060050223823565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263145</v>
      </c>
      <c r="E337" s="32">
        <f>SUM(E333:E336)</f>
        <v>280778</v>
      </c>
      <c r="F337" s="32">
        <f>SUM(F333:F336)</f>
        <v>171</v>
      </c>
      <c r="G337" s="37">
        <f t="shared" si="72"/>
        <v>6.4983184176024627E-4</v>
      </c>
      <c r="H337" s="32">
        <f>SUM(H333:H336)</f>
        <v>39879</v>
      </c>
      <c r="I337" s="37">
        <f t="shared" si="73"/>
        <v>0.15154762583366585</v>
      </c>
      <c r="J337" s="32">
        <f>SUM(J333:J336)</f>
        <v>74703</v>
      </c>
      <c r="K337" s="37">
        <f t="shared" si="74"/>
        <v>0.26605716972127447</v>
      </c>
      <c r="L337" s="32">
        <f>SUM(L333:L336)</f>
        <v>0</v>
      </c>
      <c r="M337" s="37">
        <f t="shared" si="75"/>
        <v>0</v>
      </c>
      <c r="N337" s="32">
        <f t="shared" si="76"/>
        <v>114753</v>
      </c>
      <c r="O337" s="37">
        <f t="shared" si="77"/>
        <v>0.4086965502995249</v>
      </c>
      <c r="P337" s="32">
        <f>SUM(P333:P336)</f>
        <v>52654</v>
      </c>
      <c r="Q337" s="32">
        <f>SUM(Q333:Q336)</f>
        <v>246846</v>
      </c>
      <c r="R337" s="32">
        <f>SUM(R333:R336)</f>
        <v>247520</v>
      </c>
      <c r="S337" s="32">
        <f>SUM(S333:S336)</f>
        <v>153750</v>
      </c>
      <c r="T337" s="37">
        <f t="shared" si="78"/>
        <v>0.62116192630898515</v>
      </c>
      <c r="U337" s="37">
        <f t="shared" si="79"/>
        <v>0.41875261138754882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220808060</v>
      </c>
      <c r="E338" s="32">
        <f>SUM(E302,E304:E309,E311:E316,E318:E322,E324:E331,E333:E336)</f>
        <v>215041659</v>
      </c>
      <c r="F338" s="32">
        <f>SUM(F302,F304:F309,F311:F316,F318:F322,F324:F331,F333:F336)</f>
        <v>47979281</v>
      </c>
      <c r="G338" s="37">
        <f t="shared" si="72"/>
        <v>0.2172895364417404</v>
      </c>
      <c r="H338" s="32">
        <f>SUM(H302,H304:H309,H311:H316,H318:H322,H324:H331,H333:H336)</f>
        <v>68267852</v>
      </c>
      <c r="I338" s="37">
        <f t="shared" si="73"/>
        <v>0.30917282639048593</v>
      </c>
      <c r="J338" s="32">
        <f>SUM(J302,J304:J309,J311:J316,J318:J322,J324:J331,J333:J336)</f>
        <v>54097508</v>
      </c>
      <c r="K338" s="37">
        <f t="shared" si="74"/>
        <v>0.25156757184430018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170344641</v>
      </c>
      <c r="O338" s="37">
        <f t="shared" si="77"/>
        <v>0.79214716716819977</v>
      </c>
      <c r="P338" s="32">
        <f>SUM(P302,P304:P309,P311:P316,P318:P322,P324:P331,P333:P336)</f>
        <v>56105617</v>
      </c>
      <c r="Q338" s="32">
        <f>SUM(Q302,Q304:Q309,Q311:Q316,Q318:Q322,Q324:Q331,Q333:Q336)</f>
        <v>214207922</v>
      </c>
      <c r="R338" s="32">
        <f>SUM(R302,R304:R309,R311:R316,R318:R322,R324:R331,R333:R336)</f>
        <v>216315305</v>
      </c>
      <c r="S338" s="32">
        <f>SUM(S302,S304:S309,S311:S316,S318:S322,S324:S331,S333:S336)</f>
        <v>159830350</v>
      </c>
      <c r="T338" s="37">
        <f t="shared" si="78"/>
        <v>0.73887675215584026</v>
      </c>
      <c r="U338" s="37">
        <f t="shared" si="79"/>
        <v>-3.5791585715918561E-2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1057157987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808261694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178010753</v>
      </c>
      <c r="G339" s="39">
        <f t="shared" si="72"/>
        <v>0.16838614018814579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211187357</v>
      </c>
      <c r="I339" s="39">
        <f t="shared" si="73"/>
        <v>0.19976896509036166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168605090</v>
      </c>
      <c r="K339" s="39">
        <f t="shared" si="74"/>
        <v>0.20860210406061877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557803200</v>
      </c>
      <c r="O339" s="39">
        <f t="shared" si="77"/>
        <v>0.69012697761227815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126755857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788139683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787620724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425208222</v>
      </c>
      <c r="T339" s="39">
        <f t="shared" si="78"/>
        <v>0.53986418722014229</v>
      </c>
      <c r="U339" s="39">
        <f t="shared" si="79"/>
        <v>0.33015620729857087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199114255</v>
      </c>
      <c r="E8" s="31">
        <v>199114255</v>
      </c>
      <c r="F8" s="31">
        <v>63522011</v>
      </c>
      <c r="G8" s="36">
        <f>IF(($D8       =0),0,($F8       /$D8       ))</f>
        <v>0.31902291978040448</v>
      </c>
      <c r="H8" s="31">
        <v>56921387</v>
      </c>
      <c r="I8" s="36">
        <f>IF(($D8       =0),0,($H8       /$D8       ))</f>
        <v>0.28587298784810761</v>
      </c>
      <c r="J8" s="31">
        <v>40668461</v>
      </c>
      <c r="K8" s="36">
        <f>IF(($E8       =0),0,($J8       /$E8       ))</f>
        <v>0.20424685816693536</v>
      </c>
      <c r="L8" s="31">
        <v>0</v>
      </c>
      <c r="M8" s="36">
        <f>IF(($E8       =0),0,($L8       /$E8       ))</f>
        <v>0</v>
      </c>
      <c r="N8" s="31">
        <f>$F8       +$H8       +$J8</f>
        <v>161111859</v>
      </c>
      <c r="O8" s="36">
        <f>IF(($E8       =0),0,($N8       /$E8       ))</f>
        <v>0.80914276579544742</v>
      </c>
      <c r="P8" s="31">
        <v>48200140</v>
      </c>
      <c r="Q8" s="31">
        <v>205615548</v>
      </c>
      <c r="R8" s="31">
        <v>190473699</v>
      </c>
      <c r="S8" s="31">
        <v>160254007</v>
      </c>
      <c r="T8" s="36">
        <f>IF(($R8       =0),0,($S8       /$R8       ))</f>
        <v>0.84134454174694218</v>
      </c>
      <c r="U8" s="36">
        <f>IF(($P8       =0),0,(($J8       /$P8       )-1))</f>
        <v>-0.15625844655222998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1030906030</v>
      </c>
      <c r="E9" s="31">
        <v>979048400</v>
      </c>
      <c r="F9" s="31">
        <v>404366477</v>
      </c>
      <c r="G9" s="36">
        <f>IF(($D9       =0),0,($F9       /$D9       ))</f>
        <v>0.39224377899894525</v>
      </c>
      <c r="H9" s="31">
        <v>2175269</v>
      </c>
      <c r="I9" s="36">
        <f>IF(($D9       =0),0,($H9       /$D9       ))</f>
        <v>2.1100555595741349E-3</v>
      </c>
      <c r="J9" s="31">
        <v>4020612</v>
      </c>
      <c r="K9" s="36">
        <f>IF(($E9       =0),0,($J9       /$E9       ))</f>
        <v>4.1066529499460902E-3</v>
      </c>
      <c r="L9" s="31">
        <v>0</v>
      </c>
      <c r="M9" s="36">
        <f>IF(($E9       =0),0,($L9       /$E9       ))</f>
        <v>0</v>
      </c>
      <c r="N9" s="31">
        <f>$F9       +$H9       +$J9</f>
        <v>410562358</v>
      </c>
      <c r="O9" s="36">
        <f>IF(($E9       =0),0,($N9       /$E9       ))</f>
        <v>0.41934837746530201</v>
      </c>
      <c r="P9" s="31">
        <v>4926757</v>
      </c>
      <c r="Q9" s="31">
        <v>1098226920</v>
      </c>
      <c r="R9" s="31">
        <v>822242580</v>
      </c>
      <c r="S9" s="31">
        <v>436695928</v>
      </c>
      <c r="T9" s="36">
        <f>IF(($R9       =0),0,($S9       /$R9       ))</f>
        <v>0.53110351935313294</v>
      </c>
      <c r="U9" s="36">
        <f>IF(($P9       =0),0,(($J9       /$P9       )-1))</f>
        <v>-0.18392321764600938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1230020285</v>
      </c>
      <c r="E10" s="32">
        <f>SUM(E8:E9)</f>
        <v>1178162655</v>
      </c>
      <c r="F10" s="32">
        <f>SUM(F8:F9)</f>
        <v>467888488</v>
      </c>
      <c r="G10" s="37">
        <f t="shared" ref="G10:G54" si="0">IF(($D10      =0),0,($F10      /$D10      ))</f>
        <v>0.38039087135867844</v>
      </c>
      <c r="H10" s="32">
        <f>SUM(H8:H9)</f>
        <v>59096656</v>
      </c>
      <c r="I10" s="37">
        <f t="shared" ref="I10:I54" si="1">IF(($D10      =0),0,($H10      /$D10      ))</f>
        <v>4.8045269432284203E-2</v>
      </c>
      <c r="J10" s="32">
        <f>SUM(J8:J9)</f>
        <v>44689073</v>
      </c>
      <c r="K10" s="37">
        <f t="shared" ref="K10:K54" si="2">IF(($E10      =0),0,($J10      /$E10      ))</f>
        <v>3.7931157306967944E-2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571674217</v>
      </c>
      <c r="O10" s="37">
        <f t="shared" ref="O10:O54" si="5">IF(($E10      =0),0,($N10      /$E10      ))</f>
        <v>0.48522520602216845</v>
      </c>
      <c r="P10" s="32">
        <f>SUM(P8:P9)</f>
        <v>53126897</v>
      </c>
      <c r="Q10" s="32">
        <f>SUM(Q8:Q9)</f>
        <v>1303842468</v>
      </c>
      <c r="R10" s="32">
        <f>SUM(R8:R9)</f>
        <v>1012716279</v>
      </c>
      <c r="S10" s="32">
        <f>SUM(S8:S9)</f>
        <v>596949935</v>
      </c>
      <c r="T10" s="37">
        <f t="shared" ref="T10:T54" si="6">IF(($R10      =0),0,($S10      /$R10      ))</f>
        <v>0.58945427004437434</v>
      </c>
      <c r="U10" s="37">
        <f t="shared" ref="U10:U54" si="7">IF(($P10      =0),0,(($J10      /$P10      )-1))</f>
        <v>-0.15882395691207041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3998865</v>
      </c>
      <c r="E11" s="31">
        <v>3998865</v>
      </c>
      <c r="F11" s="31">
        <v>269351</v>
      </c>
      <c r="G11" s="36">
        <f t="shared" si="0"/>
        <v>6.7356862509737145E-2</v>
      </c>
      <c r="H11" s="31">
        <v>712851</v>
      </c>
      <c r="I11" s="36">
        <f t="shared" si="1"/>
        <v>0.17826333222051757</v>
      </c>
      <c r="J11" s="31">
        <v>1663014</v>
      </c>
      <c r="K11" s="36">
        <f t="shared" si="2"/>
        <v>0.41587150353912922</v>
      </c>
      <c r="L11" s="31">
        <v>0</v>
      </c>
      <c r="M11" s="36">
        <f t="shared" si="3"/>
        <v>0</v>
      </c>
      <c r="N11" s="31">
        <f t="shared" si="4"/>
        <v>2645216</v>
      </c>
      <c r="O11" s="36">
        <f t="shared" si="5"/>
        <v>0.66149169826938392</v>
      </c>
      <c r="P11" s="31">
        <v>1636255</v>
      </c>
      <c r="Q11" s="31">
        <v>5802305</v>
      </c>
      <c r="R11" s="31">
        <v>3998865</v>
      </c>
      <c r="S11" s="31">
        <v>2090543</v>
      </c>
      <c r="T11" s="36">
        <f t="shared" si="6"/>
        <v>0.52278408998553338</v>
      </c>
      <c r="U11" s="36">
        <f t="shared" si="7"/>
        <v>1.6353807933360054E-2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44944</v>
      </c>
      <c r="E12" s="31">
        <v>44944</v>
      </c>
      <c r="F12" s="31">
        <v>3729</v>
      </c>
      <c r="G12" s="36">
        <f t="shared" si="0"/>
        <v>8.2969918120327515E-2</v>
      </c>
      <c r="H12" s="31">
        <v>14797</v>
      </c>
      <c r="I12" s="36">
        <f t="shared" si="1"/>
        <v>0.32923193307226772</v>
      </c>
      <c r="J12" s="31">
        <v>10627</v>
      </c>
      <c r="K12" s="36">
        <f t="shared" si="2"/>
        <v>0.23644980420078321</v>
      </c>
      <c r="L12" s="31">
        <v>0</v>
      </c>
      <c r="M12" s="36">
        <f t="shared" si="3"/>
        <v>0</v>
      </c>
      <c r="N12" s="31">
        <f t="shared" si="4"/>
        <v>29153</v>
      </c>
      <c r="O12" s="36">
        <f t="shared" si="5"/>
        <v>0.64865165539337843</v>
      </c>
      <c r="P12" s="31">
        <v>0</v>
      </c>
      <c r="Q12" s="31">
        <v>42400</v>
      </c>
      <c r="R12" s="31">
        <v>42400</v>
      </c>
      <c r="S12" s="31">
        <v>11337</v>
      </c>
      <c r="T12" s="36">
        <f t="shared" si="6"/>
        <v>0.26738207547169812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887</v>
      </c>
      <c r="G13" s="36">
        <f t="shared" si="0"/>
        <v>0</v>
      </c>
      <c r="H13" s="31">
        <v>566042</v>
      </c>
      <c r="I13" s="36">
        <f t="shared" si="1"/>
        <v>0</v>
      </c>
      <c r="J13" s="31">
        <v>21061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587990</v>
      </c>
      <c r="O13" s="36">
        <f t="shared" si="5"/>
        <v>0</v>
      </c>
      <c r="P13" s="31">
        <v>533008</v>
      </c>
      <c r="Q13" s="31">
        <v>0</v>
      </c>
      <c r="R13" s="31">
        <v>2052947</v>
      </c>
      <c r="S13" s="31">
        <v>543650</v>
      </c>
      <c r="T13" s="36">
        <f t="shared" si="6"/>
        <v>0.2648144350536083</v>
      </c>
      <c r="U13" s="36">
        <f t="shared" si="7"/>
        <v>-0.96048652177828475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76819</v>
      </c>
      <c r="E14" s="31">
        <v>900819</v>
      </c>
      <c r="F14" s="31">
        <v>38395</v>
      </c>
      <c r="G14" s="36">
        <f t="shared" si="0"/>
        <v>0.4998112446139627</v>
      </c>
      <c r="H14" s="31">
        <v>92166</v>
      </c>
      <c r="I14" s="36">
        <f t="shared" si="1"/>
        <v>1.1997813041044534</v>
      </c>
      <c r="J14" s="31">
        <v>43710</v>
      </c>
      <c r="K14" s="36">
        <f t="shared" si="2"/>
        <v>4.8522511181491507E-2</v>
      </c>
      <c r="L14" s="31">
        <v>0</v>
      </c>
      <c r="M14" s="36">
        <f t="shared" si="3"/>
        <v>0</v>
      </c>
      <c r="N14" s="31">
        <f t="shared" si="4"/>
        <v>174271</v>
      </c>
      <c r="O14" s="36">
        <f t="shared" si="5"/>
        <v>0.19345839730289879</v>
      </c>
      <c r="P14" s="31">
        <v>13493</v>
      </c>
      <c r="Q14" s="31">
        <v>100337</v>
      </c>
      <c r="R14" s="31">
        <v>100337</v>
      </c>
      <c r="S14" s="31">
        <v>49175</v>
      </c>
      <c r="T14" s="36">
        <f t="shared" si="6"/>
        <v>0.49009836849816119</v>
      </c>
      <c r="U14" s="36">
        <f t="shared" si="7"/>
        <v>2.2394574964796563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6539837</v>
      </c>
      <c r="E15" s="31">
        <v>5244144</v>
      </c>
      <c r="F15" s="31">
        <v>900160</v>
      </c>
      <c r="G15" s="36">
        <f t="shared" si="0"/>
        <v>0.13764257427211107</v>
      </c>
      <c r="H15" s="31">
        <v>416045</v>
      </c>
      <c r="I15" s="36">
        <f t="shared" si="1"/>
        <v>6.3617028987113897E-2</v>
      </c>
      <c r="J15" s="31">
        <v>1104259</v>
      </c>
      <c r="K15" s="36">
        <f t="shared" si="2"/>
        <v>0.21056992332781099</v>
      </c>
      <c r="L15" s="31">
        <v>0</v>
      </c>
      <c r="M15" s="36">
        <f t="shared" si="3"/>
        <v>0</v>
      </c>
      <c r="N15" s="31">
        <f t="shared" si="4"/>
        <v>2420464</v>
      </c>
      <c r="O15" s="36">
        <f t="shared" si="5"/>
        <v>0.46155559420183734</v>
      </c>
      <c r="P15" s="31">
        <v>793414</v>
      </c>
      <c r="Q15" s="31">
        <v>5447376</v>
      </c>
      <c r="R15" s="31">
        <v>5447376</v>
      </c>
      <c r="S15" s="31">
        <v>1530922</v>
      </c>
      <c r="T15" s="36">
        <f t="shared" si="6"/>
        <v>0.28103843024604874</v>
      </c>
      <c r="U15" s="36">
        <f t="shared" si="7"/>
        <v>0.39178159195577589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257088</v>
      </c>
      <c r="E16" s="31">
        <v>257088</v>
      </c>
      <c r="F16" s="31">
        <v>4783</v>
      </c>
      <c r="G16" s="36">
        <f t="shared" si="0"/>
        <v>1.8604524520786658E-2</v>
      </c>
      <c r="H16" s="31">
        <v>6841</v>
      </c>
      <c r="I16" s="36">
        <f t="shared" si="1"/>
        <v>2.6609565596216082E-2</v>
      </c>
      <c r="J16" s="31">
        <v>8663</v>
      </c>
      <c r="K16" s="36">
        <f t="shared" si="2"/>
        <v>3.369663305949714E-2</v>
      </c>
      <c r="L16" s="31">
        <v>0</v>
      </c>
      <c r="M16" s="36">
        <f t="shared" si="3"/>
        <v>0</v>
      </c>
      <c r="N16" s="31">
        <f t="shared" si="4"/>
        <v>20287</v>
      </c>
      <c r="O16" s="36">
        <f t="shared" si="5"/>
        <v>7.8910723176499872E-2</v>
      </c>
      <c r="P16" s="31">
        <v>5422</v>
      </c>
      <c r="Q16" s="31">
        <v>16000</v>
      </c>
      <c r="R16" s="31">
        <v>241393</v>
      </c>
      <c r="S16" s="31">
        <v>10203</v>
      </c>
      <c r="T16" s="36">
        <f t="shared" si="6"/>
        <v>4.2267174275973207E-2</v>
      </c>
      <c r="U16" s="36">
        <f t="shared" si="7"/>
        <v>0.59774990778310588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48471590</v>
      </c>
      <c r="E17" s="31">
        <v>29547482</v>
      </c>
      <c r="F17" s="31">
        <v>-28593943</v>
      </c>
      <c r="G17" s="36">
        <f t="shared" si="0"/>
        <v>-0.58991138933135889</v>
      </c>
      <c r="H17" s="31">
        <v>144453</v>
      </c>
      <c r="I17" s="36">
        <f t="shared" si="1"/>
        <v>2.9801580678496414E-3</v>
      </c>
      <c r="J17" s="31">
        <v>1078390</v>
      </c>
      <c r="K17" s="36">
        <f t="shared" si="2"/>
        <v>3.6496849376200652E-2</v>
      </c>
      <c r="L17" s="31">
        <v>0</v>
      </c>
      <c r="M17" s="36">
        <f t="shared" si="3"/>
        <v>0</v>
      </c>
      <c r="N17" s="31">
        <f t="shared" si="4"/>
        <v>-27371100</v>
      </c>
      <c r="O17" s="36">
        <f t="shared" si="5"/>
        <v>-0.9263428944639005</v>
      </c>
      <c r="P17" s="31">
        <v>8304863</v>
      </c>
      <c r="Q17" s="31">
        <v>26688492</v>
      </c>
      <c r="R17" s="31">
        <v>45173585</v>
      </c>
      <c r="S17" s="31">
        <v>21421649</v>
      </c>
      <c r="T17" s="36">
        <f t="shared" si="6"/>
        <v>0.47420741568330255</v>
      </c>
      <c r="U17" s="36">
        <f t="shared" si="7"/>
        <v>-0.87014957380994729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59389143</v>
      </c>
      <c r="E19" s="32">
        <f>SUM(E11:E18)</f>
        <v>39993342</v>
      </c>
      <c r="F19" s="32">
        <f>SUM(F11:F18)</f>
        <v>-27376638</v>
      </c>
      <c r="G19" s="37">
        <f t="shared" si="0"/>
        <v>-0.46097041676455913</v>
      </c>
      <c r="H19" s="32">
        <f>SUM(H11:H18)</f>
        <v>1953195</v>
      </c>
      <c r="I19" s="37">
        <f t="shared" si="1"/>
        <v>3.2888081917598982E-2</v>
      </c>
      <c r="J19" s="32">
        <f>SUM(J11:J18)</f>
        <v>3929724</v>
      </c>
      <c r="K19" s="37">
        <f t="shared" si="2"/>
        <v>9.8259455286332412E-2</v>
      </c>
      <c r="L19" s="32">
        <f>SUM(L11:L18)</f>
        <v>0</v>
      </c>
      <c r="M19" s="37">
        <f t="shared" si="3"/>
        <v>0</v>
      </c>
      <c r="N19" s="32">
        <f t="shared" si="4"/>
        <v>-21493719</v>
      </c>
      <c r="O19" s="37">
        <f t="shared" si="5"/>
        <v>-0.537432430628078</v>
      </c>
      <c r="P19" s="32">
        <f>SUM(P11:P18)</f>
        <v>11286455</v>
      </c>
      <c r="Q19" s="32">
        <f>SUM(Q11:Q18)</f>
        <v>38096910</v>
      </c>
      <c r="R19" s="32">
        <f>SUM(R11:R18)</f>
        <v>57056903</v>
      </c>
      <c r="S19" s="32">
        <f>SUM(S11:S18)</f>
        <v>25657479</v>
      </c>
      <c r="T19" s="37">
        <f t="shared" si="6"/>
        <v>0.44968229348164934</v>
      </c>
      <c r="U19" s="37">
        <f t="shared" si="7"/>
        <v>-0.65181945969748689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1150000</v>
      </c>
      <c r="E20" s="31">
        <v>1250000</v>
      </c>
      <c r="F20" s="31">
        <v>426312</v>
      </c>
      <c r="G20" s="36">
        <f t="shared" si="0"/>
        <v>0.37070608695652174</v>
      </c>
      <c r="H20" s="31">
        <v>456159</v>
      </c>
      <c r="I20" s="36">
        <f t="shared" si="1"/>
        <v>0.39666000000000001</v>
      </c>
      <c r="J20" s="31">
        <v>445391</v>
      </c>
      <c r="K20" s="36">
        <f t="shared" si="2"/>
        <v>0.35631279999999999</v>
      </c>
      <c r="L20" s="31">
        <v>0</v>
      </c>
      <c r="M20" s="36">
        <f t="shared" si="3"/>
        <v>0</v>
      </c>
      <c r="N20" s="31">
        <f t="shared" si="4"/>
        <v>1327862</v>
      </c>
      <c r="O20" s="36">
        <f t="shared" si="5"/>
        <v>1.0622895999999999</v>
      </c>
      <c r="P20" s="31">
        <v>431331</v>
      </c>
      <c r="Q20" s="31">
        <v>650000</v>
      </c>
      <c r="R20" s="31">
        <v>1150000</v>
      </c>
      <c r="S20" s="31">
        <v>1278573</v>
      </c>
      <c r="T20" s="36">
        <f t="shared" si="6"/>
        <v>1.1118026086956523</v>
      </c>
      <c r="U20" s="36">
        <f t="shared" si="7"/>
        <v>3.2596776025836327E-2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492654</v>
      </c>
      <c r="G21" s="36">
        <f t="shared" si="0"/>
        <v>0</v>
      </c>
      <c r="H21" s="31">
        <v>525653</v>
      </c>
      <c r="I21" s="36">
        <f t="shared" si="1"/>
        <v>0</v>
      </c>
      <c r="J21" s="31">
        <v>464167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1482474</v>
      </c>
      <c r="O21" s="36">
        <f t="shared" si="5"/>
        <v>0</v>
      </c>
      <c r="P21" s="31">
        <v>369788</v>
      </c>
      <c r="Q21" s="31">
        <v>5</v>
      </c>
      <c r="R21" s="31">
        <v>5</v>
      </c>
      <c r="S21" s="31">
        <v>1006161</v>
      </c>
      <c r="T21" s="36">
        <f t="shared" si="6"/>
        <v>201232.2</v>
      </c>
      <c r="U21" s="36">
        <f t="shared" si="7"/>
        <v>0.25522461518491668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1225981</v>
      </c>
      <c r="E22" s="31">
        <v>2132294</v>
      </c>
      <c r="F22" s="31">
        <v>172950</v>
      </c>
      <c r="G22" s="36">
        <f t="shared" si="0"/>
        <v>0.14107070174823264</v>
      </c>
      <c r="H22" s="31">
        <v>602460</v>
      </c>
      <c r="I22" s="36">
        <f t="shared" si="1"/>
        <v>0.49141055203955036</v>
      </c>
      <c r="J22" s="31">
        <v>204686</v>
      </c>
      <c r="K22" s="36">
        <f t="shared" si="2"/>
        <v>9.5993329250094031E-2</v>
      </c>
      <c r="L22" s="31">
        <v>0</v>
      </c>
      <c r="M22" s="36">
        <f t="shared" si="3"/>
        <v>0</v>
      </c>
      <c r="N22" s="31">
        <f t="shared" si="4"/>
        <v>980096</v>
      </c>
      <c r="O22" s="36">
        <f t="shared" si="5"/>
        <v>0.45964393277850052</v>
      </c>
      <c r="P22" s="31">
        <v>192821</v>
      </c>
      <c r="Q22" s="31">
        <v>863460</v>
      </c>
      <c r="R22" s="31">
        <v>863460</v>
      </c>
      <c r="S22" s="31">
        <v>557954</v>
      </c>
      <c r="T22" s="36">
        <f t="shared" si="6"/>
        <v>0.64618395756607139</v>
      </c>
      <c r="U22" s="36">
        <f t="shared" si="7"/>
        <v>6.1533754103546778E-2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5301207</v>
      </c>
      <c r="E23" s="31">
        <v>5301207</v>
      </c>
      <c r="F23" s="31">
        <v>1301090</v>
      </c>
      <c r="G23" s="36">
        <f t="shared" si="0"/>
        <v>0.24543278540151328</v>
      </c>
      <c r="H23" s="31">
        <v>1308288</v>
      </c>
      <c r="I23" s="36">
        <f t="shared" si="1"/>
        <v>0.24679058938841664</v>
      </c>
      <c r="J23" s="31">
        <v>1288807</v>
      </c>
      <c r="K23" s="36">
        <f t="shared" si="2"/>
        <v>0.24311576590010539</v>
      </c>
      <c r="L23" s="31">
        <v>0</v>
      </c>
      <c r="M23" s="36">
        <f t="shared" si="3"/>
        <v>0</v>
      </c>
      <c r="N23" s="31">
        <f t="shared" si="4"/>
        <v>3898185</v>
      </c>
      <c r="O23" s="36">
        <f t="shared" si="5"/>
        <v>0.73533914069003525</v>
      </c>
      <c r="P23" s="31">
        <v>1229936</v>
      </c>
      <c r="Q23" s="31">
        <v>5001139</v>
      </c>
      <c r="R23" s="31">
        <v>5001139</v>
      </c>
      <c r="S23" s="31">
        <v>3716059</v>
      </c>
      <c r="T23" s="36">
        <f t="shared" si="6"/>
        <v>0.74304253491054739</v>
      </c>
      <c r="U23" s="36">
        <f t="shared" si="7"/>
        <v>4.7865092167397316E-2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11014</v>
      </c>
      <c r="E24" s="31">
        <v>11014</v>
      </c>
      <c r="F24" s="31">
        <v>0</v>
      </c>
      <c r="G24" s="36">
        <f t="shared" si="0"/>
        <v>0</v>
      </c>
      <c r="H24" s="31">
        <v>6445</v>
      </c>
      <c r="I24" s="36">
        <f t="shared" si="1"/>
        <v>0.58516433629925546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6445</v>
      </c>
      <c r="O24" s="36">
        <f t="shared" si="5"/>
        <v>0.58516433629925546</v>
      </c>
      <c r="P24" s="31">
        <v>0</v>
      </c>
      <c r="Q24" s="31">
        <v>10500</v>
      </c>
      <c r="R24" s="31">
        <v>10500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55473799</v>
      </c>
      <c r="E25" s="31">
        <v>55473799</v>
      </c>
      <c r="F25" s="31">
        <v>12174</v>
      </c>
      <c r="G25" s="36">
        <f t="shared" si="0"/>
        <v>2.1945495386028997E-4</v>
      </c>
      <c r="H25" s="31">
        <v>36443</v>
      </c>
      <c r="I25" s="36">
        <f t="shared" si="1"/>
        <v>6.5694076585596747E-4</v>
      </c>
      <c r="J25" s="31">
        <v>40021</v>
      </c>
      <c r="K25" s="36">
        <f t="shared" si="2"/>
        <v>7.2143968362433589E-4</v>
      </c>
      <c r="L25" s="31">
        <v>0</v>
      </c>
      <c r="M25" s="36">
        <f t="shared" si="3"/>
        <v>0</v>
      </c>
      <c r="N25" s="31">
        <f t="shared" si="4"/>
        <v>88638</v>
      </c>
      <c r="O25" s="36">
        <f t="shared" si="5"/>
        <v>1.5978354033405933E-3</v>
      </c>
      <c r="P25" s="31">
        <v>1703</v>
      </c>
      <c r="Q25" s="31">
        <v>44195799</v>
      </c>
      <c r="R25" s="31">
        <v>44195799</v>
      </c>
      <c r="S25" s="31">
        <v>42081</v>
      </c>
      <c r="T25" s="36">
        <f t="shared" si="6"/>
        <v>9.521493207985673E-4</v>
      </c>
      <c r="U25" s="36">
        <f t="shared" si="7"/>
        <v>22.500293599530242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7349424</v>
      </c>
      <c r="E26" s="31">
        <v>7349428</v>
      </c>
      <c r="F26" s="31">
        <v>2216780</v>
      </c>
      <c r="G26" s="36">
        <f t="shared" si="0"/>
        <v>0.30162635874593707</v>
      </c>
      <c r="H26" s="31">
        <v>2256289</v>
      </c>
      <c r="I26" s="36">
        <f t="shared" si="1"/>
        <v>0.30700215418242299</v>
      </c>
      <c r="J26" s="31">
        <v>2251000</v>
      </c>
      <c r="K26" s="36">
        <f t="shared" si="2"/>
        <v>0.30628233925143561</v>
      </c>
      <c r="L26" s="31">
        <v>0</v>
      </c>
      <c r="M26" s="36">
        <f t="shared" si="3"/>
        <v>0</v>
      </c>
      <c r="N26" s="31">
        <f t="shared" si="4"/>
        <v>6724069</v>
      </c>
      <c r="O26" s="36">
        <f t="shared" si="5"/>
        <v>0.91491052092761505</v>
      </c>
      <c r="P26" s="31">
        <v>1433281</v>
      </c>
      <c r="Q26" s="31">
        <v>9108864</v>
      </c>
      <c r="R26" s="31">
        <v>9108864</v>
      </c>
      <c r="S26" s="31">
        <v>5741195</v>
      </c>
      <c r="T26" s="36">
        <f t="shared" si="6"/>
        <v>0.63028660873628151</v>
      </c>
      <c r="U26" s="36">
        <f t="shared" si="7"/>
        <v>0.57052245861069806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70511425</v>
      </c>
      <c r="E27" s="32">
        <f>SUM(E20:E26)</f>
        <v>71517742</v>
      </c>
      <c r="F27" s="32">
        <f>SUM(F20:F26)</f>
        <v>4621960</v>
      </c>
      <c r="G27" s="37">
        <f t="shared" si="0"/>
        <v>6.5549093639789585E-2</v>
      </c>
      <c r="H27" s="32">
        <f>SUM(H20:H26)</f>
        <v>5191737</v>
      </c>
      <c r="I27" s="37">
        <f t="shared" si="1"/>
        <v>7.3629727381059162E-2</v>
      </c>
      <c r="J27" s="32">
        <f>SUM(J20:J26)</f>
        <v>4694072</v>
      </c>
      <c r="K27" s="37">
        <f t="shared" si="2"/>
        <v>6.5635069966274939E-2</v>
      </c>
      <c r="L27" s="32">
        <f>SUM(L20:L26)</f>
        <v>0</v>
      </c>
      <c r="M27" s="37">
        <f t="shared" si="3"/>
        <v>0</v>
      </c>
      <c r="N27" s="32">
        <f t="shared" si="4"/>
        <v>14507769</v>
      </c>
      <c r="O27" s="37">
        <f t="shared" si="5"/>
        <v>0.20285552359860579</v>
      </c>
      <c r="P27" s="32">
        <f>SUM(P20:P26)</f>
        <v>3658860</v>
      </c>
      <c r="Q27" s="32">
        <f>SUM(Q20:Q26)</f>
        <v>59829767</v>
      </c>
      <c r="R27" s="32">
        <f>SUM(R20:R26)</f>
        <v>60329767</v>
      </c>
      <c r="S27" s="32">
        <f>SUM(S20:S26)</f>
        <v>12342023</v>
      </c>
      <c r="T27" s="37">
        <f t="shared" si="6"/>
        <v>0.20457600971672907</v>
      </c>
      <c r="U27" s="37">
        <f t="shared" si="7"/>
        <v>0.28293293539517772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7799158</v>
      </c>
      <c r="E28" s="31">
        <v>14598205</v>
      </c>
      <c r="F28" s="31">
        <v>2486401</v>
      </c>
      <c r="G28" s="36">
        <f t="shared" si="0"/>
        <v>0.31880377343297828</v>
      </c>
      <c r="H28" s="31">
        <v>2437362</v>
      </c>
      <c r="I28" s="36">
        <f t="shared" si="1"/>
        <v>0.31251604339853095</v>
      </c>
      <c r="J28" s="31">
        <v>2236518</v>
      </c>
      <c r="K28" s="36">
        <f t="shared" si="2"/>
        <v>0.15320500020379219</v>
      </c>
      <c r="L28" s="31">
        <v>0</v>
      </c>
      <c r="M28" s="36">
        <f t="shared" si="3"/>
        <v>0</v>
      </c>
      <c r="N28" s="31">
        <f t="shared" si="4"/>
        <v>7160281</v>
      </c>
      <c r="O28" s="36">
        <f t="shared" si="5"/>
        <v>0.49049050893585888</v>
      </c>
      <c r="P28" s="31">
        <v>1259960</v>
      </c>
      <c r="Q28" s="31">
        <v>7838214</v>
      </c>
      <c r="R28" s="31">
        <v>7651608</v>
      </c>
      <c r="S28" s="31">
        <v>2858540</v>
      </c>
      <c r="T28" s="36">
        <f t="shared" si="6"/>
        <v>0.37358683298987611</v>
      </c>
      <c r="U28" s="36">
        <f t="shared" si="7"/>
        <v>0.77507063716308444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500000</v>
      </c>
      <c r="E29" s="31">
        <v>500000</v>
      </c>
      <c r="F29" s="31">
        <v>1000</v>
      </c>
      <c r="G29" s="36">
        <f t="shared" si="0"/>
        <v>2E-3</v>
      </c>
      <c r="H29" s="31">
        <v>31868</v>
      </c>
      <c r="I29" s="36">
        <f t="shared" si="1"/>
        <v>6.3736000000000001E-2</v>
      </c>
      <c r="J29" s="31">
        <v>15200</v>
      </c>
      <c r="K29" s="36">
        <f t="shared" si="2"/>
        <v>3.04E-2</v>
      </c>
      <c r="L29" s="31">
        <v>0</v>
      </c>
      <c r="M29" s="36">
        <f t="shared" si="3"/>
        <v>0</v>
      </c>
      <c r="N29" s="31">
        <f t="shared" si="4"/>
        <v>48068</v>
      </c>
      <c r="O29" s="36">
        <f t="shared" si="5"/>
        <v>9.6135999999999999E-2</v>
      </c>
      <c r="P29" s="31">
        <v>23850</v>
      </c>
      <c r="Q29" s="31">
        <v>1000000</v>
      </c>
      <c r="R29" s="31">
        <v>1000000</v>
      </c>
      <c r="S29" s="31">
        <v>47391</v>
      </c>
      <c r="T29" s="36">
        <f t="shared" si="6"/>
        <v>4.7391000000000003E-2</v>
      </c>
      <c r="U29" s="36">
        <f t="shared" si="7"/>
        <v>-0.36268343815513626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720000</v>
      </c>
      <c r="E30" s="31">
        <v>570001</v>
      </c>
      <c r="F30" s="31">
        <v>167017</v>
      </c>
      <c r="G30" s="36">
        <f t="shared" si="0"/>
        <v>0.23196805555555555</v>
      </c>
      <c r="H30" s="31">
        <v>152028</v>
      </c>
      <c r="I30" s="36">
        <f t="shared" si="1"/>
        <v>0.21115</v>
      </c>
      <c r="J30" s="31">
        <v>137325</v>
      </c>
      <c r="K30" s="36">
        <f t="shared" si="2"/>
        <v>0.24092062996380709</v>
      </c>
      <c r="L30" s="31">
        <v>0</v>
      </c>
      <c r="M30" s="36">
        <f t="shared" si="3"/>
        <v>0</v>
      </c>
      <c r="N30" s="31">
        <f t="shared" si="4"/>
        <v>456370</v>
      </c>
      <c r="O30" s="36">
        <f t="shared" si="5"/>
        <v>0.80064771816189795</v>
      </c>
      <c r="P30" s="31">
        <v>162211</v>
      </c>
      <c r="Q30" s="31">
        <v>1052400</v>
      </c>
      <c r="R30" s="31">
        <v>1052400</v>
      </c>
      <c r="S30" s="31">
        <v>380294</v>
      </c>
      <c r="T30" s="36">
        <f t="shared" si="6"/>
        <v>0.36135879893576589</v>
      </c>
      <c r="U30" s="36">
        <f t="shared" si="7"/>
        <v>-0.15341746244089494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2903108</v>
      </c>
      <c r="E31" s="31">
        <v>3766220</v>
      </c>
      <c r="F31" s="31">
        <v>816990</v>
      </c>
      <c r="G31" s="36">
        <f t="shared" si="0"/>
        <v>0.28141908602780191</v>
      </c>
      <c r="H31" s="31">
        <v>936075</v>
      </c>
      <c r="I31" s="36">
        <f t="shared" si="1"/>
        <v>0.32243891718806189</v>
      </c>
      <c r="J31" s="31">
        <v>942940</v>
      </c>
      <c r="K31" s="36">
        <f t="shared" si="2"/>
        <v>0.2503677427234734</v>
      </c>
      <c r="L31" s="31">
        <v>0</v>
      </c>
      <c r="M31" s="36">
        <f t="shared" si="3"/>
        <v>0</v>
      </c>
      <c r="N31" s="31">
        <f t="shared" si="4"/>
        <v>2696005</v>
      </c>
      <c r="O31" s="36">
        <f t="shared" si="5"/>
        <v>0.71583842685769816</v>
      </c>
      <c r="P31" s="31">
        <v>694200</v>
      </c>
      <c r="Q31" s="31">
        <v>2485000</v>
      </c>
      <c r="R31" s="31">
        <v>2737500</v>
      </c>
      <c r="S31" s="31">
        <v>2059052</v>
      </c>
      <c r="T31" s="36">
        <f t="shared" si="6"/>
        <v>0.75216511415525111</v>
      </c>
      <c r="U31" s="36">
        <f t="shared" si="7"/>
        <v>0.35831172572745595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1327704</v>
      </c>
      <c r="E32" s="31">
        <v>934721</v>
      </c>
      <c r="F32" s="31">
        <v>135116</v>
      </c>
      <c r="G32" s="36">
        <f t="shared" si="0"/>
        <v>0.10176665883359544</v>
      </c>
      <c r="H32" s="31">
        <v>170552</v>
      </c>
      <c r="I32" s="36">
        <f t="shared" si="1"/>
        <v>0.12845634267878986</v>
      </c>
      <c r="J32" s="31">
        <v>181965</v>
      </c>
      <c r="K32" s="36">
        <f t="shared" si="2"/>
        <v>0.1946730628711669</v>
      </c>
      <c r="L32" s="31">
        <v>0</v>
      </c>
      <c r="M32" s="36">
        <f t="shared" si="3"/>
        <v>0</v>
      </c>
      <c r="N32" s="31">
        <f t="shared" si="4"/>
        <v>487633</v>
      </c>
      <c r="O32" s="36">
        <f t="shared" si="5"/>
        <v>0.5216882898747327</v>
      </c>
      <c r="P32" s="31">
        <v>204051</v>
      </c>
      <c r="Q32" s="31">
        <v>1304728</v>
      </c>
      <c r="R32" s="31">
        <v>1388680</v>
      </c>
      <c r="S32" s="31">
        <v>763962</v>
      </c>
      <c r="T32" s="36">
        <f t="shared" si="6"/>
        <v>0.55013538036120635</v>
      </c>
      <c r="U32" s="36">
        <f t="shared" si="7"/>
        <v>-0.1082376464707353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11596731</v>
      </c>
      <c r="E33" s="31">
        <v>14436565</v>
      </c>
      <c r="F33" s="31">
        <v>2348085</v>
      </c>
      <c r="G33" s="36">
        <f t="shared" si="0"/>
        <v>0.2024781811357011</v>
      </c>
      <c r="H33" s="31">
        <v>2891439</v>
      </c>
      <c r="I33" s="36">
        <f t="shared" si="1"/>
        <v>0.24933224716517094</v>
      </c>
      <c r="J33" s="31">
        <v>2392824</v>
      </c>
      <c r="K33" s="36">
        <f t="shared" si="2"/>
        <v>0.16574746139403659</v>
      </c>
      <c r="L33" s="31">
        <v>0</v>
      </c>
      <c r="M33" s="36">
        <f t="shared" si="3"/>
        <v>0</v>
      </c>
      <c r="N33" s="31">
        <f t="shared" si="4"/>
        <v>7632348</v>
      </c>
      <c r="O33" s="36">
        <f t="shared" si="5"/>
        <v>0.5286817189546128</v>
      </c>
      <c r="P33" s="31">
        <v>2193112</v>
      </c>
      <c r="Q33" s="31">
        <v>10591731</v>
      </c>
      <c r="R33" s="31">
        <v>12431565</v>
      </c>
      <c r="S33" s="31">
        <v>8142008</v>
      </c>
      <c r="T33" s="36">
        <f t="shared" si="6"/>
        <v>0.65494634022345533</v>
      </c>
      <c r="U33" s="36">
        <f t="shared" si="7"/>
        <v>9.1063292709173016E-2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24846701</v>
      </c>
      <c r="E35" s="32">
        <f>SUM(E28:E34)</f>
        <v>34805712</v>
      </c>
      <c r="F35" s="32">
        <f>SUM(F28:F34)</f>
        <v>5954609</v>
      </c>
      <c r="G35" s="37">
        <f t="shared" si="0"/>
        <v>0.23965390817879606</v>
      </c>
      <c r="H35" s="32">
        <f>SUM(H28:H34)</f>
        <v>6619324</v>
      </c>
      <c r="I35" s="37">
        <f t="shared" si="1"/>
        <v>0.26640655433491955</v>
      </c>
      <c r="J35" s="32">
        <f>SUM(J28:J34)</f>
        <v>5906772</v>
      </c>
      <c r="K35" s="37">
        <f t="shared" si="2"/>
        <v>0.16970697223490214</v>
      </c>
      <c r="L35" s="32">
        <f>SUM(L28:L34)</f>
        <v>0</v>
      </c>
      <c r="M35" s="37">
        <f t="shared" si="3"/>
        <v>0</v>
      </c>
      <c r="N35" s="32">
        <f t="shared" si="4"/>
        <v>18480705</v>
      </c>
      <c r="O35" s="37">
        <f t="shared" si="5"/>
        <v>0.53096758945773037</v>
      </c>
      <c r="P35" s="32">
        <f>SUM(P28:P34)</f>
        <v>4537384</v>
      </c>
      <c r="Q35" s="32">
        <f>SUM(Q28:Q34)</f>
        <v>24272073</v>
      </c>
      <c r="R35" s="32">
        <f>SUM(R28:R34)</f>
        <v>26261753</v>
      </c>
      <c r="S35" s="32">
        <f>SUM(S28:S34)</f>
        <v>14251247</v>
      </c>
      <c r="T35" s="37">
        <f t="shared" si="6"/>
        <v>0.54266167989623537</v>
      </c>
      <c r="U35" s="37">
        <f t="shared" si="7"/>
        <v>0.30180121409164395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3460253</v>
      </c>
      <c r="E36" s="31">
        <v>3651635</v>
      </c>
      <c r="F36" s="31">
        <v>969436</v>
      </c>
      <c r="G36" s="36">
        <f t="shared" si="0"/>
        <v>0.28016332909761221</v>
      </c>
      <c r="H36" s="31">
        <v>966658</v>
      </c>
      <c r="I36" s="36">
        <f t="shared" si="1"/>
        <v>0.27936049762835263</v>
      </c>
      <c r="J36" s="31">
        <v>807681</v>
      </c>
      <c r="K36" s="36">
        <f t="shared" si="2"/>
        <v>0.22118338771536586</v>
      </c>
      <c r="L36" s="31">
        <v>0</v>
      </c>
      <c r="M36" s="36">
        <f t="shared" si="3"/>
        <v>0</v>
      </c>
      <c r="N36" s="31">
        <f t="shared" si="4"/>
        <v>2743775</v>
      </c>
      <c r="O36" s="36">
        <f t="shared" si="5"/>
        <v>0.75138259984910871</v>
      </c>
      <c r="P36" s="31">
        <v>906341</v>
      </c>
      <c r="Q36" s="31">
        <v>3298620</v>
      </c>
      <c r="R36" s="31">
        <v>3298620</v>
      </c>
      <c r="S36" s="31">
        <v>2879936</v>
      </c>
      <c r="T36" s="36">
        <f t="shared" si="6"/>
        <v>0.87307298203491157</v>
      </c>
      <c r="U36" s="36">
        <f t="shared" si="7"/>
        <v>-0.10885527632535652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3789349</v>
      </c>
      <c r="E37" s="31">
        <v>2079540</v>
      </c>
      <c r="F37" s="31">
        <v>300623</v>
      </c>
      <c r="G37" s="36">
        <f t="shared" si="0"/>
        <v>7.9333679742879318E-2</v>
      </c>
      <c r="H37" s="31">
        <v>98279</v>
      </c>
      <c r="I37" s="36">
        <f t="shared" si="1"/>
        <v>2.5935589464047781E-2</v>
      </c>
      <c r="J37" s="31">
        <v>432693</v>
      </c>
      <c r="K37" s="36">
        <f t="shared" si="2"/>
        <v>0.20807149658097465</v>
      </c>
      <c r="L37" s="31">
        <v>0</v>
      </c>
      <c r="M37" s="36">
        <f t="shared" si="3"/>
        <v>0</v>
      </c>
      <c r="N37" s="31">
        <f t="shared" si="4"/>
        <v>831595</v>
      </c>
      <c r="O37" s="36">
        <f t="shared" si="5"/>
        <v>0.39989372649720611</v>
      </c>
      <c r="P37" s="31">
        <v>764039</v>
      </c>
      <c r="Q37" s="31">
        <v>3612652</v>
      </c>
      <c r="R37" s="31">
        <v>3612652</v>
      </c>
      <c r="S37" s="31">
        <v>2581700</v>
      </c>
      <c r="T37" s="36">
        <f t="shared" si="6"/>
        <v>0.71462737069609805</v>
      </c>
      <c r="U37" s="36">
        <f t="shared" si="7"/>
        <v>-0.43367681492698673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4157657</v>
      </c>
      <c r="E38" s="31">
        <v>4738913</v>
      </c>
      <c r="F38" s="31">
        <v>3863715</v>
      </c>
      <c r="G38" s="36">
        <f t="shared" si="0"/>
        <v>0.92930104623830201</v>
      </c>
      <c r="H38" s="31">
        <v>3839725</v>
      </c>
      <c r="I38" s="36">
        <f t="shared" si="1"/>
        <v>0.92353096948593882</v>
      </c>
      <c r="J38" s="31">
        <v>3568389</v>
      </c>
      <c r="K38" s="36">
        <f t="shared" si="2"/>
        <v>0.75299736458550726</v>
      </c>
      <c r="L38" s="31">
        <v>0</v>
      </c>
      <c r="M38" s="36">
        <f t="shared" si="3"/>
        <v>0</v>
      </c>
      <c r="N38" s="31">
        <f t="shared" si="4"/>
        <v>11271829</v>
      </c>
      <c r="O38" s="36">
        <f t="shared" si="5"/>
        <v>2.3785684607419464</v>
      </c>
      <c r="P38" s="31">
        <v>2981741</v>
      </c>
      <c r="Q38" s="31">
        <v>7902245</v>
      </c>
      <c r="R38" s="31">
        <v>7902245</v>
      </c>
      <c r="S38" s="31">
        <v>10438694</v>
      </c>
      <c r="T38" s="36">
        <f t="shared" si="6"/>
        <v>1.3209782789574356</v>
      </c>
      <c r="U38" s="36">
        <f t="shared" si="7"/>
        <v>0.19674679994003497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11407259</v>
      </c>
      <c r="E40" s="32">
        <f>SUM(E36:E39)</f>
        <v>10470088</v>
      </c>
      <c r="F40" s="32">
        <f>SUM(F36:F39)</f>
        <v>5133774</v>
      </c>
      <c r="G40" s="37">
        <f t="shared" si="0"/>
        <v>0.45004448483198284</v>
      </c>
      <c r="H40" s="32">
        <f>SUM(H36:H39)</f>
        <v>4904662</v>
      </c>
      <c r="I40" s="37">
        <f t="shared" si="1"/>
        <v>0.42995973002804616</v>
      </c>
      <c r="J40" s="32">
        <f>SUM(J36:J39)</f>
        <v>4808763</v>
      </c>
      <c r="K40" s="37">
        <f t="shared" si="2"/>
        <v>0.45928582453175176</v>
      </c>
      <c r="L40" s="32">
        <f>SUM(L36:L39)</f>
        <v>0</v>
      </c>
      <c r="M40" s="37">
        <f t="shared" si="3"/>
        <v>0</v>
      </c>
      <c r="N40" s="32">
        <f t="shared" si="4"/>
        <v>14847199</v>
      </c>
      <c r="O40" s="37">
        <f t="shared" si="5"/>
        <v>1.4180586638813351</v>
      </c>
      <c r="P40" s="32">
        <f>SUM(P36:P39)</f>
        <v>4652121</v>
      </c>
      <c r="Q40" s="32">
        <f>SUM(Q36:Q39)</f>
        <v>14813517</v>
      </c>
      <c r="R40" s="32">
        <f>SUM(R36:R39)</f>
        <v>14813517</v>
      </c>
      <c r="S40" s="32">
        <f>SUM(S36:S39)</f>
        <v>15900330</v>
      </c>
      <c r="T40" s="37">
        <f t="shared" si="6"/>
        <v>1.0733663045716964</v>
      </c>
      <c r="U40" s="37">
        <f t="shared" si="7"/>
        <v>3.3671093249724171E-2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6831757</v>
      </c>
      <c r="E43" s="31">
        <v>6549135</v>
      </c>
      <c r="F43" s="31">
        <v>1521207</v>
      </c>
      <c r="G43" s="36">
        <f t="shared" si="0"/>
        <v>0.22266702401739405</v>
      </c>
      <c r="H43" s="31">
        <v>1401054</v>
      </c>
      <c r="I43" s="36">
        <f t="shared" si="1"/>
        <v>0.205079601045529</v>
      </c>
      <c r="J43" s="31">
        <v>1234140</v>
      </c>
      <c r="K43" s="36">
        <f t="shared" si="2"/>
        <v>0.18844320662194319</v>
      </c>
      <c r="L43" s="31">
        <v>0</v>
      </c>
      <c r="M43" s="36">
        <f t="shared" si="3"/>
        <v>0</v>
      </c>
      <c r="N43" s="31">
        <f t="shared" si="4"/>
        <v>4156401</v>
      </c>
      <c r="O43" s="36">
        <f t="shared" si="5"/>
        <v>0.63464885057339637</v>
      </c>
      <c r="P43" s="31">
        <v>477258</v>
      </c>
      <c r="Q43" s="31">
        <v>6457145</v>
      </c>
      <c r="R43" s="31">
        <v>6457145</v>
      </c>
      <c r="S43" s="31">
        <v>2664867</v>
      </c>
      <c r="T43" s="36">
        <f t="shared" si="6"/>
        <v>0.4127005046347883</v>
      </c>
      <c r="U43" s="36">
        <f t="shared" si="7"/>
        <v>1.5858969362483184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32636535</v>
      </c>
      <c r="E44" s="31">
        <v>32025983</v>
      </c>
      <c r="F44" s="31">
        <v>18056223</v>
      </c>
      <c r="G44" s="36">
        <f t="shared" si="0"/>
        <v>0.55325183877516404</v>
      </c>
      <c r="H44" s="31">
        <v>15621236</v>
      </c>
      <c r="I44" s="36">
        <f t="shared" si="1"/>
        <v>0.47864260099915629</v>
      </c>
      <c r="J44" s="31">
        <v>11707972</v>
      </c>
      <c r="K44" s="36">
        <f t="shared" si="2"/>
        <v>0.36557728766670489</v>
      </c>
      <c r="L44" s="31">
        <v>0</v>
      </c>
      <c r="M44" s="36">
        <f t="shared" si="3"/>
        <v>0</v>
      </c>
      <c r="N44" s="31">
        <f t="shared" si="4"/>
        <v>45385431</v>
      </c>
      <c r="O44" s="36">
        <f t="shared" si="5"/>
        <v>1.4171440420735875</v>
      </c>
      <c r="P44" s="31">
        <v>12968125</v>
      </c>
      <c r="Q44" s="31">
        <v>29800025</v>
      </c>
      <c r="R44" s="31">
        <v>29800025</v>
      </c>
      <c r="S44" s="31">
        <v>46277164</v>
      </c>
      <c r="T44" s="36">
        <f t="shared" si="6"/>
        <v>1.5529236636546446</v>
      </c>
      <c r="U44" s="36">
        <f t="shared" si="7"/>
        <v>-9.7173107137693338E-2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58072975</v>
      </c>
      <c r="E45" s="31">
        <v>34055297</v>
      </c>
      <c r="F45" s="31">
        <v>9384381</v>
      </c>
      <c r="G45" s="36">
        <f t="shared" si="0"/>
        <v>0.16159635355343857</v>
      </c>
      <c r="H45" s="31">
        <v>1565551</v>
      </c>
      <c r="I45" s="36">
        <f t="shared" si="1"/>
        <v>2.6958339916286361E-2</v>
      </c>
      <c r="J45" s="31">
        <v>1868459</v>
      </c>
      <c r="K45" s="36">
        <f t="shared" si="2"/>
        <v>5.48654442802246E-2</v>
      </c>
      <c r="L45" s="31">
        <v>0</v>
      </c>
      <c r="M45" s="36">
        <f t="shared" si="3"/>
        <v>0</v>
      </c>
      <c r="N45" s="31">
        <f t="shared" si="4"/>
        <v>12818391</v>
      </c>
      <c r="O45" s="36">
        <f t="shared" si="5"/>
        <v>0.37639933077077553</v>
      </c>
      <c r="P45" s="31">
        <v>1251263</v>
      </c>
      <c r="Q45" s="31">
        <v>55222142</v>
      </c>
      <c r="R45" s="31">
        <v>55333811</v>
      </c>
      <c r="S45" s="31">
        <v>10839251</v>
      </c>
      <c r="T45" s="36">
        <f t="shared" si="6"/>
        <v>0.1958883873008494</v>
      </c>
      <c r="U45" s="36">
        <f t="shared" si="7"/>
        <v>0.49325841170081741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35041453</v>
      </c>
      <c r="E46" s="31">
        <v>35091453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45399860</v>
      </c>
      <c r="R46" s="31">
        <v>43199860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132582720</v>
      </c>
      <c r="E47" s="32">
        <f>SUM(E41:E46)</f>
        <v>107721868</v>
      </c>
      <c r="F47" s="32">
        <f>SUM(F41:F46)</f>
        <v>28961811</v>
      </c>
      <c r="G47" s="37">
        <f t="shared" si="0"/>
        <v>0.218443331076629</v>
      </c>
      <c r="H47" s="32">
        <f>SUM(H41:H46)</f>
        <v>18587841</v>
      </c>
      <c r="I47" s="37">
        <f t="shared" si="1"/>
        <v>0.14019806653536751</v>
      </c>
      <c r="J47" s="32">
        <f>SUM(J41:J46)</f>
        <v>14810571</v>
      </c>
      <c r="K47" s="37">
        <f t="shared" si="2"/>
        <v>0.13748899155740596</v>
      </c>
      <c r="L47" s="32">
        <f>SUM(L41:L46)</f>
        <v>0</v>
      </c>
      <c r="M47" s="37">
        <f t="shared" si="3"/>
        <v>0</v>
      </c>
      <c r="N47" s="32">
        <f t="shared" si="4"/>
        <v>62360223</v>
      </c>
      <c r="O47" s="37">
        <f t="shared" si="5"/>
        <v>0.57890031205177395</v>
      </c>
      <c r="P47" s="32">
        <f>SUM(P41:P46)</f>
        <v>14696646</v>
      </c>
      <c r="Q47" s="32">
        <f>SUM(Q41:Q46)</f>
        <v>136879172</v>
      </c>
      <c r="R47" s="32">
        <f>SUM(R41:R46)</f>
        <v>134790841</v>
      </c>
      <c r="S47" s="32">
        <f>SUM(S41:S46)</f>
        <v>59781282</v>
      </c>
      <c r="T47" s="37">
        <f t="shared" si="6"/>
        <v>0.44351145490664312</v>
      </c>
      <c r="U47" s="37">
        <f t="shared" si="7"/>
        <v>7.7517686688512999E-3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5700000</v>
      </c>
      <c r="E48" s="31">
        <v>5700000</v>
      </c>
      <c r="F48" s="31">
        <v>1561929</v>
      </c>
      <c r="G48" s="36">
        <f t="shared" si="0"/>
        <v>0.27402263157894735</v>
      </c>
      <c r="H48" s="31">
        <v>1723107</v>
      </c>
      <c r="I48" s="36">
        <f t="shared" si="1"/>
        <v>0.30229947368421051</v>
      </c>
      <c r="J48" s="31">
        <v>1444377</v>
      </c>
      <c r="K48" s="36">
        <f t="shared" si="2"/>
        <v>0.25339947368421051</v>
      </c>
      <c r="L48" s="31">
        <v>0</v>
      </c>
      <c r="M48" s="36">
        <f t="shared" si="3"/>
        <v>0</v>
      </c>
      <c r="N48" s="31">
        <f t="shared" si="4"/>
        <v>4729413</v>
      </c>
      <c r="O48" s="36">
        <f t="shared" si="5"/>
        <v>0.82972157894736842</v>
      </c>
      <c r="P48" s="31">
        <v>2131714</v>
      </c>
      <c r="Q48" s="31">
        <v>5200740</v>
      </c>
      <c r="R48" s="31">
        <v>5200740</v>
      </c>
      <c r="S48" s="31">
        <v>4758057</v>
      </c>
      <c r="T48" s="36">
        <f t="shared" si="6"/>
        <v>0.91488076696777765</v>
      </c>
      <c r="U48" s="36">
        <f t="shared" si="7"/>
        <v>-0.32243396628253129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9192000</v>
      </c>
      <c r="E49" s="31">
        <v>9192000</v>
      </c>
      <c r="F49" s="31">
        <v>1543718</v>
      </c>
      <c r="G49" s="36">
        <f t="shared" si="0"/>
        <v>0.16794147084421235</v>
      </c>
      <c r="H49" s="31">
        <v>1076423</v>
      </c>
      <c r="I49" s="36">
        <f t="shared" si="1"/>
        <v>0.11710432985204526</v>
      </c>
      <c r="J49" s="31">
        <v>1735320</v>
      </c>
      <c r="K49" s="36">
        <f t="shared" si="2"/>
        <v>0.18878590078328983</v>
      </c>
      <c r="L49" s="31">
        <v>0</v>
      </c>
      <c r="M49" s="36">
        <f t="shared" si="3"/>
        <v>0</v>
      </c>
      <c r="N49" s="31">
        <f t="shared" si="4"/>
        <v>4355461</v>
      </c>
      <c r="O49" s="36">
        <f t="shared" si="5"/>
        <v>0.47383170147954745</v>
      </c>
      <c r="P49" s="31">
        <v>2456700</v>
      </c>
      <c r="Q49" s="31">
        <v>11870600</v>
      </c>
      <c r="R49" s="31">
        <v>8070600</v>
      </c>
      <c r="S49" s="31">
        <v>4663509</v>
      </c>
      <c r="T49" s="36">
        <f t="shared" si="6"/>
        <v>0.57783919411196194</v>
      </c>
      <c r="U49" s="36">
        <f t="shared" si="7"/>
        <v>-0.29363780681401885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4246320</v>
      </c>
      <c r="E50" s="31">
        <v>4016320</v>
      </c>
      <c r="F50" s="31">
        <v>1077974</v>
      </c>
      <c r="G50" s="36">
        <f t="shared" si="0"/>
        <v>0.25386075472409053</v>
      </c>
      <c r="H50" s="31">
        <v>296976</v>
      </c>
      <c r="I50" s="36">
        <f t="shared" si="1"/>
        <v>6.993726332447861E-2</v>
      </c>
      <c r="J50" s="31">
        <v>844243</v>
      </c>
      <c r="K50" s="36">
        <f t="shared" si="2"/>
        <v>0.21020312126523782</v>
      </c>
      <c r="L50" s="31">
        <v>0</v>
      </c>
      <c r="M50" s="36">
        <f t="shared" si="3"/>
        <v>0</v>
      </c>
      <c r="N50" s="31">
        <f t="shared" si="4"/>
        <v>2219193</v>
      </c>
      <c r="O50" s="36">
        <f t="shared" si="5"/>
        <v>0.55254387100629432</v>
      </c>
      <c r="P50" s="31">
        <v>841101</v>
      </c>
      <c r="Q50" s="31">
        <v>3993384</v>
      </c>
      <c r="R50" s="31">
        <v>4141384</v>
      </c>
      <c r="S50" s="31">
        <v>2712565</v>
      </c>
      <c r="T50" s="36">
        <f t="shared" si="6"/>
        <v>0.65498997436605733</v>
      </c>
      <c r="U50" s="36">
        <f t="shared" si="7"/>
        <v>3.7355799125193823E-3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2955250</v>
      </c>
      <c r="E51" s="31">
        <v>2955250</v>
      </c>
      <c r="F51" s="31">
        <v>250960</v>
      </c>
      <c r="G51" s="36">
        <f t="shared" si="0"/>
        <v>8.4920057524744103E-2</v>
      </c>
      <c r="H51" s="31">
        <v>249356</v>
      </c>
      <c r="I51" s="36">
        <f t="shared" si="1"/>
        <v>8.4377294645123085E-2</v>
      </c>
      <c r="J51" s="31">
        <v>206942</v>
      </c>
      <c r="K51" s="36">
        <f t="shared" si="2"/>
        <v>7.0025209373149475E-2</v>
      </c>
      <c r="L51" s="31">
        <v>0</v>
      </c>
      <c r="M51" s="36">
        <f t="shared" si="3"/>
        <v>0</v>
      </c>
      <c r="N51" s="31">
        <f t="shared" si="4"/>
        <v>707258</v>
      </c>
      <c r="O51" s="36">
        <f t="shared" si="5"/>
        <v>0.23932256154301668</v>
      </c>
      <c r="P51" s="31">
        <v>202604</v>
      </c>
      <c r="Q51" s="31">
        <v>2200000</v>
      </c>
      <c r="R51" s="31">
        <v>2212000</v>
      </c>
      <c r="S51" s="31">
        <v>723237</v>
      </c>
      <c r="T51" s="36">
        <f t="shared" si="6"/>
        <v>0.32696066907775767</v>
      </c>
      <c r="U51" s="36">
        <f t="shared" si="7"/>
        <v>2.1411225839568893E-2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187721</v>
      </c>
      <c r="E52" s="31">
        <v>107721</v>
      </c>
      <c r="F52" s="31">
        <v>35144</v>
      </c>
      <c r="G52" s="36">
        <f t="shared" si="0"/>
        <v>0.18721400376090047</v>
      </c>
      <c r="H52" s="31">
        <v>17979</v>
      </c>
      <c r="I52" s="36">
        <f t="shared" si="1"/>
        <v>9.5775113066732018E-2</v>
      </c>
      <c r="J52" s="31">
        <v>9045</v>
      </c>
      <c r="K52" s="36">
        <f t="shared" si="2"/>
        <v>8.3966914529200437E-2</v>
      </c>
      <c r="L52" s="31">
        <v>0</v>
      </c>
      <c r="M52" s="36">
        <f t="shared" si="3"/>
        <v>0</v>
      </c>
      <c r="N52" s="31">
        <f t="shared" si="4"/>
        <v>62168</v>
      </c>
      <c r="O52" s="36">
        <f t="shared" si="5"/>
        <v>0.57712052431744976</v>
      </c>
      <c r="P52" s="31">
        <v>18978</v>
      </c>
      <c r="Q52" s="31">
        <v>78721</v>
      </c>
      <c r="R52" s="31">
        <v>187721</v>
      </c>
      <c r="S52" s="31">
        <v>56132</v>
      </c>
      <c r="T52" s="36">
        <f t="shared" si="6"/>
        <v>0.2990182238534847</v>
      </c>
      <c r="U52" s="36">
        <f t="shared" si="7"/>
        <v>-0.52339551059121092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22281291</v>
      </c>
      <c r="E53" s="32">
        <f>SUM(E48:E52)</f>
        <v>21971291</v>
      </c>
      <c r="F53" s="32">
        <f>SUM(F48:F52)</f>
        <v>4469725</v>
      </c>
      <c r="G53" s="37">
        <f t="shared" si="0"/>
        <v>0.200604399448847</v>
      </c>
      <c r="H53" s="32">
        <f>SUM(H48:H52)</f>
        <v>3363841</v>
      </c>
      <c r="I53" s="37">
        <f t="shared" si="1"/>
        <v>0.15097154828236839</v>
      </c>
      <c r="J53" s="32">
        <f>SUM(J48:J52)</f>
        <v>4239927</v>
      </c>
      <c r="K53" s="37">
        <f t="shared" si="2"/>
        <v>0.19297577916563938</v>
      </c>
      <c r="L53" s="32">
        <f>SUM(L48:L52)</f>
        <v>0</v>
      </c>
      <c r="M53" s="37">
        <f t="shared" si="3"/>
        <v>0</v>
      </c>
      <c r="N53" s="32">
        <f t="shared" si="4"/>
        <v>12073493</v>
      </c>
      <c r="O53" s="37">
        <f t="shared" si="5"/>
        <v>0.54951222483922313</v>
      </c>
      <c r="P53" s="32">
        <f>SUM(P48:P52)</f>
        <v>5651097</v>
      </c>
      <c r="Q53" s="32">
        <f>SUM(Q48:Q52)</f>
        <v>23343445</v>
      </c>
      <c r="R53" s="32">
        <f>SUM(R48:R52)</f>
        <v>19812445</v>
      </c>
      <c r="S53" s="32">
        <f>SUM(S48:S52)</f>
        <v>12913500</v>
      </c>
      <c r="T53" s="37">
        <f t="shared" si="6"/>
        <v>0.65178729833697957</v>
      </c>
      <c r="U53" s="37">
        <f t="shared" si="7"/>
        <v>-0.2497161170654123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1551038824</v>
      </c>
      <c r="E54" s="32">
        <f>SUM(E8:E9,E11:E18,E20:E26,E28:E34,E36:E39,E41:E46,E48:E52)</f>
        <v>1464642698</v>
      </c>
      <c r="F54" s="32">
        <f>SUM(F8:F9,F11:F18,F20:F26,F28:F34,F36:F39,F41:F46,F48:F52)</f>
        <v>489653729</v>
      </c>
      <c r="G54" s="37">
        <f t="shared" si="0"/>
        <v>0.31569405060875511</v>
      </c>
      <c r="H54" s="32">
        <f>SUM(H8:H9,H11:H18,H20:H26,H28:H34,H36:H39,H41:H46,H48:H52)</f>
        <v>99717256</v>
      </c>
      <c r="I54" s="37">
        <f t="shared" si="1"/>
        <v>6.4290625390560824E-2</v>
      </c>
      <c r="J54" s="32">
        <f>SUM(J8:J9,J11:J18,J20:J26,J28:J34,J36:J39,J41:J46,J48:J52)</f>
        <v>83078902</v>
      </c>
      <c r="K54" s="37">
        <f t="shared" si="2"/>
        <v>5.6722982413011692E-2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672449887</v>
      </c>
      <c r="O54" s="37">
        <f t="shared" si="5"/>
        <v>0.45912213806018648</v>
      </c>
      <c r="P54" s="32">
        <f>SUM(P8:P9,P11:P18,P20:P26,P28:P34,P36:P39,P41:P46,P48:P52)</f>
        <v>97609460</v>
      </c>
      <c r="Q54" s="32">
        <f>SUM(Q8:Q9,Q11:Q18,Q20:Q26,Q28:Q34,Q36:Q39,Q41:Q46,Q48:Q52)</f>
        <v>1601077352</v>
      </c>
      <c r="R54" s="32">
        <f>SUM(R8:R9,R11:R18,R20:R26,R28:R34,R36:R39,R41:R46,R48:R52)</f>
        <v>1325781505</v>
      </c>
      <c r="S54" s="32">
        <f>SUM(S8:S9,S11:S18,S20:S26,S28:S34,S36:S39,S41:S46,S48:S52)</f>
        <v>737795796</v>
      </c>
      <c r="T54" s="37">
        <f t="shared" si="6"/>
        <v>0.55649878446599688</v>
      </c>
      <c r="U54" s="37">
        <f t="shared" si="7"/>
        <v>-0.14886423918337421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28490256</v>
      </c>
      <c r="E57" s="31">
        <v>28490256</v>
      </c>
      <c r="F57" s="31">
        <v>3541176</v>
      </c>
      <c r="G57" s="36">
        <f t="shared" ref="G57:G85" si="8">IF(($D57      =0),0,($F57      /$D57      ))</f>
        <v>0.12429428503555742</v>
      </c>
      <c r="H57" s="31">
        <v>8038930</v>
      </c>
      <c r="I57" s="36">
        <f t="shared" ref="I57:I85" si="9">IF(($D57      =0),0,($H57      /$D57      ))</f>
        <v>0.28216418974964635</v>
      </c>
      <c r="J57" s="31">
        <v>5669587</v>
      </c>
      <c r="K57" s="36">
        <f t="shared" ref="K57:K85" si="10">IF(($E57      =0),0,($J57      /$E57      ))</f>
        <v>0.19900091455829672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17249693</v>
      </c>
      <c r="O57" s="36">
        <f t="shared" ref="O57:O85" si="13">IF(($E57      =0),0,($N57      /$E57      ))</f>
        <v>0.60545938934350041</v>
      </c>
      <c r="P57" s="31">
        <v>2978457</v>
      </c>
      <c r="Q57" s="31">
        <v>28381944</v>
      </c>
      <c r="R57" s="31">
        <v>28381944</v>
      </c>
      <c r="S57" s="31">
        <v>5314021</v>
      </c>
      <c r="T57" s="36">
        <f t="shared" ref="T57:T85" si="14">IF(($R57      =0),0,($S57      /$R57      ))</f>
        <v>0.18723245313992587</v>
      </c>
      <c r="U57" s="36">
        <f t="shared" ref="U57:U85" si="15">IF(($P57      =0),0,(($J57      /$P57      )-1))</f>
        <v>0.9035315937077486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28490256</v>
      </c>
      <c r="E58" s="32">
        <f>E57</f>
        <v>28490256</v>
      </c>
      <c r="F58" s="32">
        <f>F57</f>
        <v>3541176</v>
      </c>
      <c r="G58" s="37">
        <f t="shared" si="8"/>
        <v>0.12429428503555742</v>
      </c>
      <c r="H58" s="32">
        <f>H57</f>
        <v>8038930</v>
      </c>
      <c r="I58" s="37">
        <f t="shared" si="9"/>
        <v>0.28216418974964635</v>
      </c>
      <c r="J58" s="32">
        <f>J57</f>
        <v>5669587</v>
      </c>
      <c r="K58" s="37">
        <f t="shared" si="10"/>
        <v>0.19900091455829672</v>
      </c>
      <c r="L58" s="32">
        <f>L57</f>
        <v>0</v>
      </c>
      <c r="M58" s="37">
        <f t="shared" si="11"/>
        <v>0</v>
      </c>
      <c r="N58" s="32">
        <f t="shared" si="12"/>
        <v>17249693</v>
      </c>
      <c r="O58" s="37">
        <f t="shared" si="13"/>
        <v>0.60545938934350041</v>
      </c>
      <c r="P58" s="32">
        <f>P57</f>
        <v>2978457</v>
      </c>
      <c r="Q58" s="32">
        <f>Q57</f>
        <v>28381944</v>
      </c>
      <c r="R58" s="32">
        <f>R57</f>
        <v>28381944</v>
      </c>
      <c r="S58" s="32">
        <f>S57</f>
        <v>5314021</v>
      </c>
      <c r="T58" s="37">
        <f t="shared" si="14"/>
        <v>0.18723245313992587</v>
      </c>
      <c r="U58" s="37">
        <f t="shared" si="15"/>
        <v>0.9035315937077486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9999996</v>
      </c>
      <c r="E61" s="31">
        <v>9999996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14045000</v>
      </c>
      <c r="R61" s="31">
        <v>2809000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9999996</v>
      </c>
      <c r="E63" s="32">
        <f>SUM(E59:E62)</f>
        <v>9999996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14045000</v>
      </c>
      <c r="R63" s="32">
        <f>SUM(R59:R62)</f>
        <v>2809000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1891533</v>
      </c>
      <c r="E65" s="31">
        <v>1891533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1767788</v>
      </c>
      <c r="R65" s="31">
        <v>1767788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19956</v>
      </c>
      <c r="G66" s="36">
        <f t="shared" si="8"/>
        <v>0</v>
      </c>
      <c r="H66" s="31">
        <v>27859</v>
      </c>
      <c r="I66" s="36">
        <f t="shared" si="9"/>
        <v>0</v>
      </c>
      <c r="J66" s="31">
        <v>14566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62381</v>
      </c>
      <c r="O66" s="36">
        <f t="shared" si="13"/>
        <v>0</v>
      </c>
      <c r="P66" s="31">
        <v>13783</v>
      </c>
      <c r="Q66" s="31">
        <v>0</v>
      </c>
      <c r="R66" s="31">
        <v>0</v>
      </c>
      <c r="S66" s="31">
        <v>47844</v>
      </c>
      <c r="T66" s="36">
        <f t="shared" si="14"/>
        <v>0</v>
      </c>
      <c r="U66" s="36">
        <f t="shared" si="15"/>
        <v>5.6809112675034523E-2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38654105</v>
      </c>
      <c r="E67" s="31">
        <v>38654105</v>
      </c>
      <c r="F67" s="31">
        <v>796731</v>
      </c>
      <c r="G67" s="36">
        <f t="shared" si="8"/>
        <v>2.0611808241323918E-2</v>
      </c>
      <c r="H67" s="31">
        <v>2287853</v>
      </c>
      <c r="I67" s="36">
        <f t="shared" si="9"/>
        <v>5.9187840463516099E-2</v>
      </c>
      <c r="J67" s="31">
        <v>1358085</v>
      </c>
      <c r="K67" s="36">
        <f t="shared" si="10"/>
        <v>3.5134302035967457E-2</v>
      </c>
      <c r="L67" s="31">
        <v>0</v>
      </c>
      <c r="M67" s="36">
        <f t="shared" si="11"/>
        <v>0</v>
      </c>
      <c r="N67" s="31">
        <f t="shared" si="12"/>
        <v>4442669</v>
      </c>
      <c r="O67" s="36">
        <f t="shared" si="13"/>
        <v>0.11493395074080748</v>
      </c>
      <c r="P67" s="31">
        <v>1065567</v>
      </c>
      <c r="Q67" s="31">
        <v>36882754</v>
      </c>
      <c r="R67" s="31">
        <v>36882754</v>
      </c>
      <c r="S67" s="31">
        <v>3580800</v>
      </c>
      <c r="T67" s="36">
        <f t="shared" si="14"/>
        <v>9.7086025625960581E-2</v>
      </c>
      <c r="U67" s="36">
        <f t="shared" si="15"/>
        <v>0.27451863655687525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1056</v>
      </c>
      <c r="E68" s="31">
        <v>1056</v>
      </c>
      <c r="F68" s="31">
        <v>517</v>
      </c>
      <c r="G68" s="36">
        <f t="shared" si="8"/>
        <v>0.48958333333333331</v>
      </c>
      <c r="H68" s="31">
        <v>800</v>
      </c>
      <c r="I68" s="36">
        <f t="shared" si="9"/>
        <v>0.75757575757575757</v>
      </c>
      <c r="J68" s="31">
        <v>2707</v>
      </c>
      <c r="K68" s="36">
        <f t="shared" si="10"/>
        <v>2.5634469696969697</v>
      </c>
      <c r="L68" s="31">
        <v>0</v>
      </c>
      <c r="M68" s="36">
        <f t="shared" si="11"/>
        <v>0</v>
      </c>
      <c r="N68" s="31">
        <f t="shared" si="12"/>
        <v>4024</v>
      </c>
      <c r="O68" s="36">
        <f t="shared" si="13"/>
        <v>3.8106060606060606</v>
      </c>
      <c r="P68" s="31">
        <v>1301</v>
      </c>
      <c r="Q68" s="31">
        <v>0</v>
      </c>
      <c r="R68" s="31">
        <v>500</v>
      </c>
      <c r="S68" s="31">
        <v>2201</v>
      </c>
      <c r="T68" s="36">
        <f t="shared" si="14"/>
        <v>4.4020000000000001</v>
      </c>
      <c r="U68" s="36">
        <f t="shared" si="15"/>
        <v>1.0807071483474249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40546694</v>
      </c>
      <c r="E70" s="32">
        <f>SUM(E64:E69)</f>
        <v>40546694</v>
      </c>
      <c r="F70" s="32">
        <f>SUM(F64:F69)</f>
        <v>817204</v>
      </c>
      <c r="G70" s="37">
        <f t="shared" si="8"/>
        <v>2.0154639487993769E-2</v>
      </c>
      <c r="H70" s="32">
        <f>SUM(H64:H69)</f>
        <v>2316512</v>
      </c>
      <c r="I70" s="37">
        <f t="shared" si="9"/>
        <v>5.7131957540114124E-2</v>
      </c>
      <c r="J70" s="32">
        <f>SUM(J64:J69)</f>
        <v>1375358</v>
      </c>
      <c r="K70" s="37">
        <f t="shared" si="10"/>
        <v>3.3920348721895796E-2</v>
      </c>
      <c r="L70" s="32">
        <f>SUM(L64:L69)</f>
        <v>0</v>
      </c>
      <c r="M70" s="37">
        <f t="shared" si="11"/>
        <v>0</v>
      </c>
      <c r="N70" s="32">
        <f t="shared" si="12"/>
        <v>4509074</v>
      </c>
      <c r="O70" s="37">
        <f t="shared" si="13"/>
        <v>0.11120694575000369</v>
      </c>
      <c r="P70" s="32">
        <f>SUM(P64:P69)</f>
        <v>1080651</v>
      </c>
      <c r="Q70" s="32">
        <f>SUM(Q64:Q69)</f>
        <v>38650542</v>
      </c>
      <c r="R70" s="32">
        <f>SUM(R64:R69)</f>
        <v>38651042</v>
      </c>
      <c r="S70" s="32">
        <f>SUM(S64:S69)</f>
        <v>3630845</v>
      </c>
      <c r="T70" s="37">
        <f t="shared" si="14"/>
        <v>9.3939123297115762E-2</v>
      </c>
      <c r="U70" s="37">
        <f t="shared" si="15"/>
        <v>0.27271246683711947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405696</v>
      </c>
      <c r="E71" s="31">
        <v>655664</v>
      </c>
      <c r="F71" s="31">
        <v>-69851</v>
      </c>
      <c r="G71" s="36">
        <f t="shared" si="8"/>
        <v>-0.17217571777882948</v>
      </c>
      <c r="H71" s="31">
        <v>60013</v>
      </c>
      <c r="I71" s="36">
        <f t="shared" si="9"/>
        <v>0.14792603328600726</v>
      </c>
      <c r="J71" s="31">
        <v>21914</v>
      </c>
      <c r="K71" s="36">
        <f t="shared" si="10"/>
        <v>3.3422606700993195E-2</v>
      </c>
      <c r="L71" s="31">
        <v>0</v>
      </c>
      <c r="M71" s="36">
        <f t="shared" si="11"/>
        <v>0</v>
      </c>
      <c r="N71" s="31">
        <f t="shared" si="12"/>
        <v>12076</v>
      </c>
      <c r="O71" s="36">
        <f t="shared" si="13"/>
        <v>1.8417970179848215E-2</v>
      </c>
      <c r="P71" s="31">
        <v>36697</v>
      </c>
      <c r="Q71" s="31">
        <v>80016</v>
      </c>
      <c r="R71" s="31">
        <v>386364</v>
      </c>
      <c r="S71" s="31">
        <v>228193</v>
      </c>
      <c r="T71" s="36">
        <f t="shared" si="14"/>
        <v>0.59061662059612174</v>
      </c>
      <c r="U71" s="36">
        <f t="shared" si="15"/>
        <v>-0.40283946916641689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2004614</v>
      </c>
      <c r="E72" s="31">
        <v>2004614</v>
      </c>
      <c r="F72" s="31">
        <v>112465</v>
      </c>
      <c r="G72" s="36">
        <f t="shared" si="8"/>
        <v>5.610307021700936E-2</v>
      </c>
      <c r="H72" s="31">
        <v>86606</v>
      </c>
      <c r="I72" s="36">
        <f t="shared" si="9"/>
        <v>4.3203329917879452E-2</v>
      </c>
      <c r="J72" s="31">
        <v>115253</v>
      </c>
      <c r="K72" s="36">
        <f t="shared" si="10"/>
        <v>5.7493861661147734E-2</v>
      </c>
      <c r="L72" s="31">
        <v>0</v>
      </c>
      <c r="M72" s="36">
        <f t="shared" si="11"/>
        <v>0</v>
      </c>
      <c r="N72" s="31">
        <f t="shared" si="12"/>
        <v>314324</v>
      </c>
      <c r="O72" s="36">
        <f t="shared" si="13"/>
        <v>0.15680026179603654</v>
      </c>
      <c r="P72" s="31">
        <v>139014</v>
      </c>
      <c r="Q72" s="31">
        <v>1822374</v>
      </c>
      <c r="R72" s="31">
        <v>1822374</v>
      </c>
      <c r="S72" s="31">
        <v>724329</v>
      </c>
      <c r="T72" s="36">
        <f t="shared" si="14"/>
        <v>0.39746451606530819</v>
      </c>
      <c r="U72" s="36">
        <f t="shared" si="15"/>
        <v>-0.17092523055231845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527654</v>
      </c>
      <c r="E73" s="31">
        <v>527654</v>
      </c>
      <c r="F73" s="31">
        <v>112619</v>
      </c>
      <c r="G73" s="36">
        <f t="shared" si="8"/>
        <v>0.21343342417569089</v>
      </c>
      <c r="H73" s="31">
        <v>6100</v>
      </c>
      <c r="I73" s="36">
        <f t="shared" si="9"/>
        <v>1.1560606003176323E-2</v>
      </c>
      <c r="J73" s="31">
        <v>4500</v>
      </c>
      <c r="K73" s="36">
        <f t="shared" si="10"/>
        <v>8.5283159039825345E-3</v>
      </c>
      <c r="L73" s="31">
        <v>0</v>
      </c>
      <c r="M73" s="36">
        <f t="shared" si="11"/>
        <v>0</v>
      </c>
      <c r="N73" s="31">
        <f t="shared" si="12"/>
        <v>123219</v>
      </c>
      <c r="O73" s="36">
        <f t="shared" si="13"/>
        <v>0.23352234608284975</v>
      </c>
      <c r="P73" s="31">
        <v>5400</v>
      </c>
      <c r="Q73" s="31">
        <v>795942</v>
      </c>
      <c r="R73" s="31">
        <v>795942</v>
      </c>
      <c r="S73" s="31">
        <v>124820</v>
      </c>
      <c r="T73" s="36">
        <f t="shared" si="14"/>
        <v>0.15682047184342579</v>
      </c>
      <c r="U73" s="36">
        <f t="shared" si="15"/>
        <v>-0.16666666666666663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1538952</v>
      </c>
      <c r="E74" s="31">
        <v>639720</v>
      </c>
      <c r="F74" s="31">
        <v>63657</v>
      </c>
      <c r="G74" s="36">
        <f t="shared" si="8"/>
        <v>4.1363863200411709E-2</v>
      </c>
      <c r="H74" s="31">
        <v>136091</v>
      </c>
      <c r="I74" s="36">
        <f t="shared" si="9"/>
        <v>8.8430958210522492E-2</v>
      </c>
      <c r="J74" s="31">
        <v>102500</v>
      </c>
      <c r="K74" s="36">
        <f t="shared" si="10"/>
        <v>0.16022634902769961</v>
      </c>
      <c r="L74" s="31">
        <v>0</v>
      </c>
      <c r="M74" s="36">
        <f t="shared" si="11"/>
        <v>0</v>
      </c>
      <c r="N74" s="31">
        <f t="shared" si="12"/>
        <v>302248</v>
      </c>
      <c r="O74" s="36">
        <f t="shared" si="13"/>
        <v>0.47246920527730885</v>
      </c>
      <c r="P74" s="31">
        <v>61867</v>
      </c>
      <c r="Q74" s="31">
        <v>1982259</v>
      </c>
      <c r="R74" s="31">
        <v>1434259</v>
      </c>
      <c r="S74" s="31">
        <v>420311</v>
      </c>
      <c r="T74" s="36">
        <f t="shared" si="14"/>
        <v>0.29305097614865933</v>
      </c>
      <c r="U74" s="36">
        <f t="shared" si="15"/>
        <v>0.65677986648778841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4476916</v>
      </c>
      <c r="E78" s="32">
        <f>SUM(E71:E77)</f>
        <v>3827652</v>
      </c>
      <c r="F78" s="32">
        <f>SUM(F71:F77)</f>
        <v>218890</v>
      </c>
      <c r="G78" s="37">
        <f t="shared" si="8"/>
        <v>4.889303261441582E-2</v>
      </c>
      <c r="H78" s="32">
        <f>SUM(H71:H77)</f>
        <v>288810</v>
      </c>
      <c r="I78" s="37">
        <f t="shared" si="9"/>
        <v>6.4510926718303399E-2</v>
      </c>
      <c r="J78" s="32">
        <f>SUM(J71:J77)</f>
        <v>244167</v>
      </c>
      <c r="K78" s="37">
        <f t="shared" si="10"/>
        <v>6.37902818751548E-2</v>
      </c>
      <c r="L78" s="32">
        <f>SUM(L71:L77)</f>
        <v>0</v>
      </c>
      <c r="M78" s="37">
        <f t="shared" si="11"/>
        <v>0</v>
      </c>
      <c r="N78" s="32">
        <f t="shared" si="12"/>
        <v>751867</v>
      </c>
      <c r="O78" s="37">
        <f t="shared" si="13"/>
        <v>0.19643034424237105</v>
      </c>
      <c r="P78" s="32">
        <f>SUM(P71:P77)</f>
        <v>242978</v>
      </c>
      <c r="Q78" s="32">
        <f>SUM(Q71:Q77)</f>
        <v>4680591</v>
      </c>
      <c r="R78" s="32">
        <f>SUM(R71:R77)</f>
        <v>4438939</v>
      </c>
      <c r="S78" s="32">
        <f>SUM(S71:S77)</f>
        <v>1497653</v>
      </c>
      <c r="T78" s="37">
        <f t="shared" si="14"/>
        <v>0.33738985825216339</v>
      </c>
      <c r="U78" s="37">
        <f t="shared" si="15"/>
        <v>4.8934471433628168E-3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4905146</v>
      </c>
      <c r="E79" s="31">
        <v>4907220</v>
      </c>
      <c r="F79" s="31">
        <v>146527</v>
      </c>
      <c r="G79" s="36">
        <f t="shared" si="8"/>
        <v>2.9872097588940268E-2</v>
      </c>
      <c r="H79" s="31">
        <v>592980</v>
      </c>
      <c r="I79" s="36">
        <f t="shared" si="9"/>
        <v>0.12088936802288862</v>
      </c>
      <c r="J79" s="31">
        <v>381635</v>
      </c>
      <c r="K79" s="36">
        <f t="shared" si="10"/>
        <v>7.7770102012952341E-2</v>
      </c>
      <c r="L79" s="31">
        <v>0</v>
      </c>
      <c r="M79" s="36">
        <f t="shared" si="11"/>
        <v>0</v>
      </c>
      <c r="N79" s="31">
        <f t="shared" si="12"/>
        <v>1121142</v>
      </c>
      <c r="O79" s="36">
        <f t="shared" si="13"/>
        <v>0.228467849413721</v>
      </c>
      <c r="P79" s="31">
        <v>397155</v>
      </c>
      <c r="Q79" s="31">
        <v>4676021</v>
      </c>
      <c r="R79" s="31">
        <v>4676021</v>
      </c>
      <c r="S79" s="31">
        <v>397155</v>
      </c>
      <c r="T79" s="36">
        <f t="shared" si="14"/>
        <v>8.493439186864217E-2</v>
      </c>
      <c r="U79" s="36">
        <f t="shared" si="15"/>
        <v>-3.9077941861489829E-2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5172300</v>
      </c>
      <c r="E81" s="31">
        <v>2069230</v>
      </c>
      <c r="F81" s="31">
        <v>187533</v>
      </c>
      <c r="G81" s="36">
        <f t="shared" si="8"/>
        <v>3.6257177657908472E-2</v>
      </c>
      <c r="H81" s="31">
        <v>360585</v>
      </c>
      <c r="I81" s="36">
        <f t="shared" si="9"/>
        <v>6.9714633721941879E-2</v>
      </c>
      <c r="J81" s="31">
        <v>403080</v>
      </c>
      <c r="K81" s="36">
        <f t="shared" si="10"/>
        <v>0.19479709843758305</v>
      </c>
      <c r="L81" s="31">
        <v>0</v>
      </c>
      <c r="M81" s="36">
        <f t="shared" si="11"/>
        <v>0</v>
      </c>
      <c r="N81" s="31">
        <f t="shared" si="12"/>
        <v>951198</v>
      </c>
      <c r="O81" s="36">
        <f t="shared" si="13"/>
        <v>0.45968693668659355</v>
      </c>
      <c r="P81" s="31">
        <v>212237</v>
      </c>
      <c r="Q81" s="31">
        <v>4943580</v>
      </c>
      <c r="R81" s="31">
        <v>4943580</v>
      </c>
      <c r="S81" s="31">
        <v>660255</v>
      </c>
      <c r="T81" s="36">
        <f t="shared" si="14"/>
        <v>0.13355806925345601</v>
      </c>
      <c r="U81" s="36">
        <f t="shared" si="15"/>
        <v>0.89919759514128073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12463109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12463109</v>
      </c>
      <c r="K83" s="36">
        <f t="shared" si="10"/>
        <v>1</v>
      </c>
      <c r="L83" s="31">
        <v>0</v>
      </c>
      <c r="M83" s="36">
        <f t="shared" si="11"/>
        <v>0</v>
      </c>
      <c r="N83" s="31">
        <f t="shared" si="12"/>
        <v>12463109</v>
      </c>
      <c r="O83" s="36">
        <f t="shared" si="13"/>
        <v>1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10077446</v>
      </c>
      <c r="E84" s="32">
        <f>SUM(E79:E83)</f>
        <v>19439559</v>
      </c>
      <c r="F84" s="32">
        <f>SUM(F79:F83)</f>
        <v>334060</v>
      </c>
      <c r="G84" s="37">
        <f t="shared" si="8"/>
        <v>3.3149272146930878E-2</v>
      </c>
      <c r="H84" s="32">
        <f>SUM(H79:H83)</f>
        <v>953565</v>
      </c>
      <c r="I84" s="37">
        <f t="shared" si="9"/>
        <v>9.4623677467485318E-2</v>
      </c>
      <c r="J84" s="32">
        <f>SUM(J79:J83)</f>
        <v>13247824</v>
      </c>
      <c r="K84" s="37">
        <f t="shared" si="10"/>
        <v>0.68148788766247215</v>
      </c>
      <c r="L84" s="32">
        <f>SUM(L79:L83)</f>
        <v>0</v>
      </c>
      <c r="M84" s="37">
        <f t="shared" si="11"/>
        <v>0</v>
      </c>
      <c r="N84" s="32">
        <f t="shared" si="12"/>
        <v>14535449</v>
      </c>
      <c r="O84" s="37">
        <f t="shared" si="13"/>
        <v>0.74772524417863595</v>
      </c>
      <c r="P84" s="32">
        <f>SUM(P79:P83)</f>
        <v>609392</v>
      </c>
      <c r="Q84" s="32">
        <f>SUM(Q79:Q83)</f>
        <v>9619601</v>
      </c>
      <c r="R84" s="32">
        <f>SUM(R79:R83)</f>
        <v>9619601</v>
      </c>
      <c r="S84" s="32">
        <f>SUM(S79:S83)</f>
        <v>1057410</v>
      </c>
      <c r="T84" s="37">
        <f t="shared" si="14"/>
        <v>0.10992243857099686</v>
      </c>
      <c r="U84" s="37">
        <f t="shared" si="15"/>
        <v>20.739412397931051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93591308</v>
      </c>
      <c r="E85" s="32">
        <f>SUM(E57,E59:E62,E64:E69,E71:E77,E79:E83)</f>
        <v>102304157</v>
      </c>
      <c r="F85" s="32">
        <f>SUM(F57,F59:F62,F64:F69,F71:F77,F79:F83)</f>
        <v>4911330</v>
      </c>
      <c r="G85" s="37">
        <f t="shared" si="8"/>
        <v>5.2476347483037637E-2</v>
      </c>
      <c r="H85" s="32">
        <f>SUM(H57,H59:H62,H64:H69,H71:H77,H79:H83)</f>
        <v>11597817</v>
      </c>
      <c r="I85" s="37">
        <f t="shared" si="9"/>
        <v>0.12391980887797828</v>
      </c>
      <c r="J85" s="32">
        <f>SUM(J57,J59:J62,J64:J69,J71:J77,J79:J83)</f>
        <v>20536936</v>
      </c>
      <c r="K85" s="37">
        <f t="shared" si="10"/>
        <v>0.20074390525499369</v>
      </c>
      <c r="L85" s="32">
        <f>SUM(L57,L59:L62,L64:L69,L71:L77,L79:L83)</f>
        <v>0</v>
      </c>
      <c r="M85" s="37">
        <f t="shared" si="11"/>
        <v>0</v>
      </c>
      <c r="N85" s="32">
        <f t="shared" si="12"/>
        <v>37046083</v>
      </c>
      <c r="O85" s="37">
        <f t="shared" si="13"/>
        <v>0.36211708386395286</v>
      </c>
      <c r="P85" s="32">
        <f>SUM(P57,P59:P62,P64:P69,P71:P77,P79:P83)</f>
        <v>4911478</v>
      </c>
      <c r="Q85" s="32">
        <f>SUM(Q57,Q59:Q62,Q64:Q69,Q71:Q77,Q79:Q83)</f>
        <v>95377678</v>
      </c>
      <c r="R85" s="32">
        <f>SUM(R57,R59:R62,R64:R69,R71:R77,R79:R83)</f>
        <v>83900526</v>
      </c>
      <c r="S85" s="32">
        <f>SUM(S57,S59:S62,S64:S69,S71:S77,S79:S83)</f>
        <v>11499929</v>
      </c>
      <c r="T85" s="37">
        <f t="shared" si="14"/>
        <v>0.13706623245723157</v>
      </c>
      <c r="U85" s="37">
        <f t="shared" si="15"/>
        <v>3.1814166733516878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817669681</v>
      </c>
      <c r="E88" s="31">
        <v>817669681</v>
      </c>
      <c r="F88" s="31">
        <v>102076444</v>
      </c>
      <c r="G88" s="36">
        <f t="shared" ref="G88:G99" si="16">IF(($D88      =0),0,($F88      /$D88      ))</f>
        <v>0.12483824014993654</v>
      </c>
      <c r="H88" s="31">
        <v>29094877</v>
      </c>
      <c r="I88" s="36">
        <f t="shared" ref="I88:I99" si="17">IF(($D88      =0),0,($H88      /$D88      ))</f>
        <v>3.558267803744089E-2</v>
      </c>
      <c r="J88" s="31">
        <v>232980568</v>
      </c>
      <c r="K88" s="36">
        <f t="shared" ref="K88:K99" si="18">IF(($E88      =0),0,($J88      /$E88      ))</f>
        <v>0.28493237968059132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364151889</v>
      </c>
      <c r="O88" s="36">
        <f t="shared" ref="O88:O99" si="21">IF(($E88      =0),0,($N88      /$E88      ))</f>
        <v>0.44535329786796879</v>
      </c>
      <c r="P88" s="31">
        <v>27997473</v>
      </c>
      <c r="Q88" s="31">
        <v>814348878</v>
      </c>
      <c r="R88" s="31">
        <v>814348878</v>
      </c>
      <c r="S88" s="31">
        <v>174441867</v>
      </c>
      <c r="T88" s="36">
        <f t="shared" ref="T88:T99" si="22">IF(($R88      =0),0,($S88      /$R88      ))</f>
        <v>0.21421023803510417</v>
      </c>
      <c r="U88" s="36">
        <f t="shared" ref="U88:U99" si="23">IF(($P88      =0),0,(($J88      /$P88      )-1))</f>
        <v>7.3214855855026624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191857000</v>
      </c>
      <c r="E89" s="31">
        <v>191857000</v>
      </c>
      <c r="F89" s="31">
        <v>60630255</v>
      </c>
      <c r="G89" s="36">
        <f t="shared" si="16"/>
        <v>0.31601794565744279</v>
      </c>
      <c r="H89" s="31">
        <v>30415427</v>
      </c>
      <c r="I89" s="36">
        <f t="shared" si="17"/>
        <v>0.15853175542200701</v>
      </c>
      <c r="J89" s="31">
        <v>71736530</v>
      </c>
      <c r="K89" s="36">
        <f t="shared" si="18"/>
        <v>0.37390624267032219</v>
      </c>
      <c r="L89" s="31">
        <v>0</v>
      </c>
      <c r="M89" s="36">
        <f t="shared" si="19"/>
        <v>0</v>
      </c>
      <c r="N89" s="31">
        <f t="shared" si="20"/>
        <v>162782212</v>
      </c>
      <c r="O89" s="36">
        <f t="shared" si="21"/>
        <v>0.84845594374977196</v>
      </c>
      <c r="P89" s="31">
        <v>-33418355</v>
      </c>
      <c r="Q89" s="31">
        <v>973359000</v>
      </c>
      <c r="R89" s="31">
        <v>183071000</v>
      </c>
      <c r="S89" s="31">
        <v>153951007</v>
      </c>
      <c r="T89" s="36">
        <f t="shared" si="22"/>
        <v>0.84093606851986391</v>
      </c>
      <c r="U89" s="36">
        <f t="shared" si="23"/>
        <v>-3.1466206221102144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320120957</v>
      </c>
      <c r="E90" s="31">
        <v>245127588</v>
      </c>
      <c r="F90" s="31">
        <v>27649636</v>
      </c>
      <c r="G90" s="36">
        <f t="shared" si="16"/>
        <v>8.6372464518153988E-2</v>
      </c>
      <c r="H90" s="31">
        <v>79851722</v>
      </c>
      <c r="I90" s="36">
        <f t="shared" si="17"/>
        <v>0.24944234438234544</v>
      </c>
      <c r="J90" s="31">
        <v>50943822</v>
      </c>
      <c r="K90" s="36">
        <f t="shared" si="18"/>
        <v>0.20782573848848054</v>
      </c>
      <c r="L90" s="31">
        <v>0</v>
      </c>
      <c r="M90" s="36">
        <f t="shared" si="19"/>
        <v>0</v>
      </c>
      <c r="N90" s="31">
        <f t="shared" si="20"/>
        <v>158445180</v>
      </c>
      <c r="O90" s="36">
        <f t="shared" si="21"/>
        <v>0.64637840763969823</v>
      </c>
      <c r="P90" s="31">
        <v>22704825</v>
      </c>
      <c r="Q90" s="31">
        <v>311363346</v>
      </c>
      <c r="R90" s="31">
        <v>318763346</v>
      </c>
      <c r="S90" s="31">
        <v>102993699</v>
      </c>
      <c r="T90" s="36">
        <f t="shared" si="22"/>
        <v>0.32310395875942399</v>
      </c>
      <c r="U90" s="36">
        <f t="shared" si="23"/>
        <v>1.2437443142591937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1329647638</v>
      </c>
      <c r="E91" s="32">
        <f>SUM(E88:E90)</f>
        <v>1254654269</v>
      </c>
      <c r="F91" s="32">
        <f>SUM(F88:F90)</f>
        <v>190356335</v>
      </c>
      <c r="G91" s="37">
        <f t="shared" si="16"/>
        <v>0.14316299263038287</v>
      </c>
      <c r="H91" s="32">
        <f>SUM(H88:H90)</f>
        <v>139362026</v>
      </c>
      <c r="I91" s="37">
        <f t="shared" si="17"/>
        <v>0.1048112462408631</v>
      </c>
      <c r="J91" s="32">
        <f>SUM(J88:J90)</f>
        <v>355660920</v>
      </c>
      <c r="K91" s="37">
        <f t="shared" si="18"/>
        <v>0.28347324740183066</v>
      </c>
      <c r="L91" s="32">
        <f>SUM(L88:L90)</f>
        <v>0</v>
      </c>
      <c r="M91" s="37">
        <f t="shared" si="19"/>
        <v>0</v>
      </c>
      <c r="N91" s="32">
        <f t="shared" si="20"/>
        <v>685379281</v>
      </c>
      <c r="O91" s="37">
        <f t="shared" si="21"/>
        <v>0.54626943687544249</v>
      </c>
      <c r="P91" s="32">
        <f>SUM(P88:P90)</f>
        <v>17283943</v>
      </c>
      <c r="Q91" s="32">
        <f>SUM(Q88:Q90)</f>
        <v>2099071224</v>
      </c>
      <c r="R91" s="32">
        <f>SUM(R88:R90)</f>
        <v>1316183224</v>
      </c>
      <c r="S91" s="32">
        <f>SUM(S88:S90)</f>
        <v>431386573</v>
      </c>
      <c r="T91" s="37">
        <f t="shared" si="22"/>
        <v>0.32775571450377339</v>
      </c>
      <c r="U91" s="37">
        <f t="shared" si="23"/>
        <v>19.577533725955934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35293245</v>
      </c>
      <c r="E92" s="31">
        <v>35293245</v>
      </c>
      <c r="F92" s="31">
        <v>99888</v>
      </c>
      <c r="G92" s="36">
        <f t="shared" si="16"/>
        <v>2.830229977436192E-3</v>
      </c>
      <c r="H92" s="31">
        <v>114988</v>
      </c>
      <c r="I92" s="36">
        <f t="shared" si="17"/>
        <v>3.2580738892102439E-3</v>
      </c>
      <c r="J92" s="31">
        <v>26271103</v>
      </c>
      <c r="K92" s="36">
        <f t="shared" si="18"/>
        <v>0.74436632279066428</v>
      </c>
      <c r="L92" s="31">
        <v>0</v>
      </c>
      <c r="M92" s="36">
        <f t="shared" si="19"/>
        <v>0</v>
      </c>
      <c r="N92" s="31">
        <f t="shared" si="20"/>
        <v>26485979</v>
      </c>
      <c r="O92" s="36">
        <f t="shared" si="21"/>
        <v>0.75045462665731077</v>
      </c>
      <c r="P92" s="31">
        <v>172695</v>
      </c>
      <c r="Q92" s="31">
        <v>34035744</v>
      </c>
      <c r="R92" s="31">
        <v>34035744</v>
      </c>
      <c r="S92" s="31">
        <v>380357</v>
      </c>
      <c r="T92" s="36">
        <f t="shared" si="22"/>
        <v>1.117522214293303E-2</v>
      </c>
      <c r="U92" s="36">
        <f t="shared" si="23"/>
        <v>151.12428269492457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84687635</v>
      </c>
      <c r="E93" s="31">
        <v>85673930</v>
      </c>
      <c r="F93" s="31">
        <v>12806147</v>
      </c>
      <c r="G93" s="36">
        <f t="shared" si="16"/>
        <v>0.15121625488774129</v>
      </c>
      <c r="H93" s="31">
        <v>8106141</v>
      </c>
      <c r="I93" s="36">
        <f t="shared" si="17"/>
        <v>9.5718117526838481E-2</v>
      </c>
      <c r="J93" s="31">
        <v>10474780</v>
      </c>
      <c r="K93" s="36">
        <f t="shared" si="18"/>
        <v>0.1222633302802848</v>
      </c>
      <c r="L93" s="31">
        <v>0</v>
      </c>
      <c r="M93" s="36">
        <f t="shared" si="19"/>
        <v>0</v>
      </c>
      <c r="N93" s="31">
        <f t="shared" si="20"/>
        <v>31387068</v>
      </c>
      <c r="O93" s="36">
        <f t="shared" si="21"/>
        <v>0.36635494601449942</v>
      </c>
      <c r="P93" s="31">
        <v>10152841</v>
      </c>
      <c r="Q93" s="31">
        <v>126111151</v>
      </c>
      <c r="R93" s="31">
        <v>81353199</v>
      </c>
      <c r="S93" s="31">
        <v>39115475</v>
      </c>
      <c r="T93" s="36">
        <f t="shared" si="22"/>
        <v>0.48081053333870744</v>
      </c>
      <c r="U93" s="36">
        <f t="shared" si="23"/>
        <v>3.1709252612150518E-2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5376310</v>
      </c>
      <c r="E94" s="31">
        <v>5324951</v>
      </c>
      <c r="F94" s="31">
        <v>99197</v>
      </c>
      <c r="G94" s="36">
        <f t="shared" si="16"/>
        <v>1.8450758977811919E-2</v>
      </c>
      <c r="H94" s="31">
        <v>2760617</v>
      </c>
      <c r="I94" s="36">
        <f t="shared" si="17"/>
        <v>0.5134780174506306</v>
      </c>
      <c r="J94" s="31">
        <v>2547049</v>
      </c>
      <c r="K94" s="36">
        <f t="shared" si="18"/>
        <v>0.47832346250697894</v>
      </c>
      <c r="L94" s="31">
        <v>0</v>
      </c>
      <c r="M94" s="36">
        <f t="shared" si="19"/>
        <v>0</v>
      </c>
      <c r="N94" s="31">
        <f t="shared" si="20"/>
        <v>5406863</v>
      </c>
      <c r="O94" s="36">
        <f t="shared" si="21"/>
        <v>1.0153826767607814</v>
      </c>
      <c r="P94" s="31">
        <v>125007</v>
      </c>
      <c r="Q94" s="31">
        <v>1101481</v>
      </c>
      <c r="R94" s="31">
        <v>5358872</v>
      </c>
      <c r="S94" s="31">
        <v>318097</v>
      </c>
      <c r="T94" s="36">
        <f t="shared" si="22"/>
        <v>5.9358947181421762E-2</v>
      </c>
      <c r="U94" s="36">
        <f t="shared" si="23"/>
        <v>19.375250985944788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125357190</v>
      </c>
      <c r="E96" s="32">
        <f>SUM(E92:E95)</f>
        <v>126292126</v>
      </c>
      <c r="F96" s="32">
        <f>SUM(F92:F95)</f>
        <v>13005232</v>
      </c>
      <c r="G96" s="37">
        <f t="shared" si="16"/>
        <v>0.10374540144047581</v>
      </c>
      <c r="H96" s="32">
        <f>SUM(H92:H95)</f>
        <v>10981746</v>
      </c>
      <c r="I96" s="37">
        <f t="shared" si="17"/>
        <v>8.7603638849913595E-2</v>
      </c>
      <c r="J96" s="32">
        <f>SUM(J92:J95)</f>
        <v>39292932</v>
      </c>
      <c r="K96" s="37">
        <f t="shared" si="18"/>
        <v>0.31112733029769407</v>
      </c>
      <c r="L96" s="32">
        <f>SUM(L92:L95)</f>
        <v>0</v>
      </c>
      <c r="M96" s="37">
        <f t="shared" si="19"/>
        <v>0</v>
      </c>
      <c r="N96" s="32">
        <f t="shared" si="20"/>
        <v>63279910</v>
      </c>
      <c r="O96" s="37">
        <f t="shared" si="21"/>
        <v>0.50105982062571341</v>
      </c>
      <c r="P96" s="32">
        <f>SUM(P92:P95)</f>
        <v>10450543</v>
      </c>
      <c r="Q96" s="32">
        <f>SUM(Q92:Q95)</f>
        <v>161248376</v>
      </c>
      <c r="R96" s="32">
        <f>SUM(R92:R95)</f>
        <v>120747815</v>
      </c>
      <c r="S96" s="32">
        <f>SUM(S92:S95)</f>
        <v>39813929</v>
      </c>
      <c r="T96" s="37">
        <f t="shared" si="22"/>
        <v>0.32972794580175219</v>
      </c>
      <c r="U96" s="37">
        <f t="shared" si="23"/>
        <v>2.7598938160438169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7084917</v>
      </c>
      <c r="Q97" s="31">
        <v>104875139</v>
      </c>
      <c r="R97" s="31">
        <v>0</v>
      </c>
      <c r="S97" s="31">
        <v>20931230</v>
      </c>
      <c r="T97" s="36">
        <f t="shared" si="22"/>
        <v>0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22545528</v>
      </c>
      <c r="E99" s="31">
        <v>22545528</v>
      </c>
      <c r="F99" s="31">
        <v>3958350</v>
      </c>
      <c r="G99" s="36">
        <f t="shared" si="16"/>
        <v>0.1755714037834909</v>
      </c>
      <c r="H99" s="31">
        <v>2767400</v>
      </c>
      <c r="I99" s="36">
        <f t="shared" si="17"/>
        <v>0.12274718072692731</v>
      </c>
      <c r="J99" s="31">
        <v>4936686</v>
      </c>
      <c r="K99" s="36">
        <f t="shared" si="18"/>
        <v>0.21896519788758106</v>
      </c>
      <c r="L99" s="31">
        <v>0</v>
      </c>
      <c r="M99" s="36">
        <f t="shared" si="19"/>
        <v>0</v>
      </c>
      <c r="N99" s="31">
        <f t="shared" si="20"/>
        <v>11662436</v>
      </c>
      <c r="O99" s="36">
        <f t="shared" si="21"/>
        <v>0.51728378239799933</v>
      </c>
      <c r="P99" s="31">
        <v>3287771</v>
      </c>
      <c r="Q99" s="31">
        <v>10237265</v>
      </c>
      <c r="R99" s="31">
        <v>10236871</v>
      </c>
      <c r="S99" s="31">
        <v>9785565</v>
      </c>
      <c r="T99" s="36">
        <f t="shared" si="22"/>
        <v>0.95591367713825837</v>
      </c>
      <c r="U99" s="36">
        <f t="shared" si="23"/>
        <v>0.50152975982816317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130450608</v>
      </c>
      <c r="E100" s="31">
        <v>130450608</v>
      </c>
      <c r="F100" s="31">
        <v>47238046</v>
      </c>
      <c r="G100" s="36">
        <f>IF(($D100     =0),0,($F100     /$D100     ))</f>
        <v>0.36211441804855365</v>
      </c>
      <c r="H100" s="31">
        <v>718357</v>
      </c>
      <c r="I100" s="36">
        <f>IF(($D100     =0),0,($H100     /$D100     ))</f>
        <v>5.5067355454564079E-3</v>
      </c>
      <c r="J100" s="31">
        <v>28773837</v>
      </c>
      <c r="K100" s="36">
        <f>IF(($E100     =0),0,($J100     /$E100     ))</f>
        <v>0.22057265536087037</v>
      </c>
      <c r="L100" s="31">
        <v>0</v>
      </c>
      <c r="M100" s="36">
        <f>IF(($E100     =0),0,($L100     /$E100     ))</f>
        <v>0</v>
      </c>
      <c r="N100" s="31">
        <f>$F100     +$H100     +$J100</f>
        <v>76730240</v>
      </c>
      <c r="O100" s="36">
        <f>IF(($E100     =0),0,($N100     /$E100     ))</f>
        <v>0.58819380895488049</v>
      </c>
      <c r="P100" s="31">
        <v>29463531</v>
      </c>
      <c r="Q100" s="31">
        <v>121254948</v>
      </c>
      <c r="R100" s="31">
        <v>130444531</v>
      </c>
      <c r="S100" s="31">
        <v>112850164</v>
      </c>
      <c r="T100" s="36">
        <f>IF(($R100     =0),0,($S100     /$R100     ))</f>
        <v>0.86511993362144102</v>
      </c>
      <c r="U100" s="36">
        <f>IF(($P100     =0),0,(($J100     /$P100     )-1))</f>
        <v>-2.3408395959058637E-2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152996136</v>
      </c>
      <c r="E101" s="32">
        <f>SUM(E97:E100)</f>
        <v>152996136</v>
      </c>
      <c r="F101" s="32">
        <f>SUM(F97:F100)</f>
        <v>51196396</v>
      </c>
      <c r="G101" s="37">
        <f>IF(($D101     =0),0,($F101     /$D101     ))</f>
        <v>0.334625418252393</v>
      </c>
      <c r="H101" s="32">
        <f>SUM(H97:H100)</f>
        <v>3485757</v>
      </c>
      <c r="I101" s="37">
        <f>IF(($D101     =0),0,($H101     /$D101     ))</f>
        <v>2.2783300880226152E-2</v>
      </c>
      <c r="J101" s="32">
        <f>SUM(J97:J100)</f>
        <v>33710523</v>
      </c>
      <c r="K101" s="37">
        <f>IF(($E101     =0),0,($J101     /$E101     ))</f>
        <v>0.22033578024480305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88392676</v>
      </c>
      <c r="O101" s="37">
        <f>IF(($E101     =0),0,($N101     /$E101     ))</f>
        <v>0.57774449937742223</v>
      </c>
      <c r="P101" s="32">
        <f>SUM(P97:P100)</f>
        <v>39836219</v>
      </c>
      <c r="Q101" s="32">
        <f>SUM(Q97:Q100)</f>
        <v>236367352</v>
      </c>
      <c r="R101" s="32">
        <f>SUM(R97:R100)</f>
        <v>140681402</v>
      </c>
      <c r="S101" s="32">
        <f>SUM(S97:S100)</f>
        <v>143566959</v>
      </c>
      <c r="T101" s="37">
        <f>IF(($R101     =0),0,($S101     /$R101     ))</f>
        <v>1.0205112897581159</v>
      </c>
      <c r="U101" s="37">
        <f>IF(($P101     =0),0,(($J101     /$P101     )-1))</f>
        <v>-0.15377202339408769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1608000964</v>
      </c>
      <c r="E102" s="32">
        <f>SUM(E88:E90,E92:E95,E97:E100)</f>
        <v>1533942531</v>
      </c>
      <c r="F102" s="32">
        <f>SUM(F88:F90,F92:F95,F97:F100)</f>
        <v>254557963</v>
      </c>
      <c r="G102" s="37">
        <f>IF(($D102     =0),0,($F102     /$D102     ))</f>
        <v>0.15830709601490014</v>
      </c>
      <c r="H102" s="32">
        <f>SUM(H88:H90,H92:H95,H97:H100)</f>
        <v>153829529</v>
      </c>
      <c r="I102" s="37">
        <f>IF(($D102     =0),0,($H102     /$D102     ))</f>
        <v>9.5665072623675365E-2</v>
      </c>
      <c r="J102" s="32">
        <f>SUM(J88:J90,J92:J95,J97:J100)</f>
        <v>428664375</v>
      </c>
      <c r="K102" s="37">
        <f>IF(($E102     =0),0,($J102     /$E102     ))</f>
        <v>0.27945269548041496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837051867</v>
      </c>
      <c r="O102" s="37">
        <f>IF(($E102     =0),0,($N102     /$E102     ))</f>
        <v>0.54568658869789166</v>
      </c>
      <c r="P102" s="32">
        <f>SUM(P88:P90,P92:P95,P97:P100)</f>
        <v>67570705</v>
      </c>
      <c r="Q102" s="32">
        <f>SUM(Q88:Q90,Q92:Q95,Q97:Q100)</f>
        <v>2496686952</v>
      </c>
      <c r="R102" s="32">
        <f>SUM(R88:R90,R92:R95,R97:R100)</f>
        <v>1577612441</v>
      </c>
      <c r="S102" s="32">
        <f>SUM(S88:S90,S92:S95,S97:S100)</f>
        <v>614767461</v>
      </c>
      <c r="T102" s="37">
        <f>IF(($R102     =0),0,($S102     /$R102     ))</f>
        <v>0.38968218367390522</v>
      </c>
      <c r="U102" s="37">
        <f>IF(($P102     =0),0,(($J102     /$P102     )-1))</f>
        <v>5.3439381755747553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48638190</v>
      </c>
      <c r="E105" s="31">
        <v>48638190</v>
      </c>
      <c r="F105" s="31">
        <v>13026592</v>
      </c>
      <c r="G105" s="36">
        <f t="shared" ref="G105:G136" si="24">IF(($D105     =0),0,($F105     /$D105     ))</f>
        <v>0.26782641377074268</v>
      </c>
      <c r="H105" s="31">
        <v>18107668</v>
      </c>
      <c r="I105" s="36">
        <f t="shared" ref="I105:I136" si="25">IF(($D105     =0),0,($H105     /$D105     ))</f>
        <v>0.37229321239133284</v>
      </c>
      <c r="J105" s="31">
        <v>32952217</v>
      </c>
      <c r="K105" s="36">
        <f t="shared" ref="K105:K136" si="26">IF(($E105     =0),0,($J105     /$E105     ))</f>
        <v>0.67749677773782291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64086477</v>
      </c>
      <c r="O105" s="36">
        <f t="shared" ref="O105:O136" si="29">IF(($E105     =0),0,($N105     /$E105     ))</f>
        <v>1.3176164038998983</v>
      </c>
      <c r="P105" s="31">
        <v>9869885</v>
      </c>
      <c r="Q105" s="31">
        <v>76738780</v>
      </c>
      <c r="R105" s="31">
        <v>76738780</v>
      </c>
      <c r="S105" s="31">
        <v>30642007</v>
      </c>
      <c r="T105" s="36">
        <f t="shared" ref="T105:T136" si="30">IF(($R105     =0),0,($S105     /$R105     ))</f>
        <v>0.39930276452140628</v>
      </c>
      <c r="U105" s="36">
        <f t="shared" ref="U105:U136" si="31">IF(($P105     =0),0,(($J105     /$P105     )-1))</f>
        <v>2.3386627098492028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48638190</v>
      </c>
      <c r="E106" s="32">
        <f>E105</f>
        <v>48638190</v>
      </c>
      <c r="F106" s="32">
        <f>F105</f>
        <v>13026592</v>
      </c>
      <c r="G106" s="37">
        <f t="shared" si="24"/>
        <v>0.26782641377074268</v>
      </c>
      <c r="H106" s="32">
        <f>H105</f>
        <v>18107668</v>
      </c>
      <c r="I106" s="37">
        <f t="shared" si="25"/>
        <v>0.37229321239133284</v>
      </c>
      <c r="J106" s="32">
        <f>J105</f>
        <v>32952217</v>
      </c>
      <c r="K106" s="37">
        <f t="shared" si="26"/>
        <v>0.67749677773782291</v>
      </c>
      <c r="L106" s="32">
        <f>L105</f>
        <v>0</v>
      </c>
      <c r="M106" s="37">
        <f t="shared" si="27"/>
        <v>0</v>
      </c>
      <c r="N106" s="32">
        <f t="shared" si="28"/>
        <v>64086477</v>
      </c>
      <c r="O106" s="37">
        <f t="shared" si="29"/>
        <v>1.3176164038998983</v>
      </c>
      <c r="P106" s="32">
        <f>P105</f>
        <v>9869885</v>
      </c>
      <c r="Q106" s="32">
        <f>Q105</f>
        <v>76738780</v>
      </c>
      <c r="R106" s="32">
        <f>R105</f>
        <v>76738780</v>
      </c>
      <c r="S106" s="32">
        <f>S105</f>
        <v>30642007</v>
      </c>
      <c r="T106" s="37">
        <f t="shared" si="30"/>
        <v>0.39930276452140628</v>
      </c>
      <c r="U106" s="37">
        <f t="shared" si="31"/>
        <v>2.3386627098492028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28612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27250</v>
      </c>
      <c r="R107" s="31">
        <v>27250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1955653</v>
      </c>
      <c r="E108" s="31">
        <v>1955653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565218</v>
      </c>
      <c r="R108" s="31">
        <v>282609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175491</v>
      </c>
      <c r="E110" s="31">
        <v>155525</v>
      </c>
      <c r="F110" s="31">
        <v>54177</v>
      </c>
      <c r="G110" s="36">
        <f t="shared" si="24"/>
        <v>0.30871668632579446</v>
      </c>
      <c r="H110" s="31">
        <v>35198</v>
      </c>
      <c r="I110" s="36">
        <f t="shared" si="25"/>
        <v>0.2005686901322575</v>
      </c>
      <c r="J110" s="31">
        <v>35534</v>
      </c>
      <c r="K110" s="36">
        <f t="shared" si="26"/>
        <v>0.22847773669828003</v>
      </c>
      <c r="L110" s="31">
        <v>0</v>
      </c>
      <c r="M110" s="36">
        <f t="shared" si="27"/>
        <v>0</v>
      </c>
      <c r="N110" s="31">
        <f t="shared" si="28"/>
        <v>124909</v>
      </c>
      <c r="O110" s="36">
        <f t="shared" si="29"/>
        <v>0.80314418903713225</v>
      </c>
      <c r="P110" s="31">
        <v>27772</v>
      </c>
      <c r="Q110" s="31">
        <v>150396</v>
      </c>
      <c r="R110" s="31">
        <v>279060</v>
      </c>
      <c r="S110" s="31">
        <v>109826</v>
      </c>
      <c r="T110" s="36">
        <f t="shared" si="30"/>
        <v>0.39355694115960727</v>
      </c>
      <c r="U110" s="36">
        <f t="shared" si="31"/>
        <v>0.27949013394786126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2159756</v>
      </c>
      <c r="E112" s="32">
        <f>SUM(E107:E111)</f>
        <v>2111178</v>
      </c>
      <c r="F112" s="32">
        <f>SUM(F107:F111)</f>
        <v>54177</v>
      </c>
      <c r="G112" s="37">
        <f t="shared" si="24"/>
        <v>2.5084778095303358E-2</v>
      </c>
      <c r="H112" s="32">
        <f>SUM(H107:H111)</f>
        <v>35198</v>
      </c>
      <c r="I112" s="37">
        <f t="shared" si="25"/>
        <v>1.6297211351652685E-2</v>
      </c>
      <c r="J112" s="32">
        <f>SUM(J107:J111)</f>
        <v>35534</v>
      </c>
      <c r="K112" s="37">
        <f t="shared" si="26"/>
        <v>1.6831361448442529E-2</v>
      </c>
      <c r="L112" s="32">
        <f>SUM(L107:L111)</f>
        <v>0</v>
      </c>
      <c r="M112" s="37">
        <f t="shared" si="27"/>
        <v>0</v>
      </c>
      <c r="N112" s="32">
        <f t="shared" si="28"/>
        <v>124909</v>
      </c>
      <c r="O112" s="37">
        <f t="shared" si="29"/>
        <v>5.9165546439002299E-2</v>
      </c>
      <c r="P112" s="32">
        <f>SUM(P107:P111)</f>
        <v>27772</v>
      </c>
      <c r="Q112" s="32">
        <f>SUM(Q107:Q111)</f>
        <v>742864</v>
      </c>
      <c r="R112" s="32">
        <f>SUM(R107:R111)</f>
        <v>588919</v>
      </c>
      <c r="S112" s="32">
        <f>SUM(S107:S111)</f>
        <v>109826</v>
      </c>
      <c r="T112" s="37">
        <f t="shared" si="30"/>
        <v>0.18648744564193037</v>
      </c>
      <c r="U112" s="37">
        <f t="shared" si="31"/>
        <v>0.27949013394786126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3117000</v>
      </c>
      <c r="E113" s="31">
        <v>3152000</v>
      </c>
      <c r="F113" s="31">
        <v>831200</v>
      </c>
      <c r="G113" s="36">
        <f t="shared" si="24"/>
        <v>0.26666666666666666</v>
      </c>
      <c r="H113" s="31">
        <v>584401</v>
      </c>
      <c r="I113" s="36">
        <f t="shared" si="25"/>
        <v>0.18748829002245748</v>
      </c>
      <c r="J113" s="31">
        <v>919415</v>
      </c>
      <c r="K113" s="36">
        <f t="shared" si="26"/>
        <v>0.29169257614213195</v>
      </c>
      <c r="L113" s="31">
        <v>0</v>
      </c>
      <c r="M113" s="36">
        <f t="shared" si="27"/>
        <v>0</v>
      </c>
      <c r="N113" s="31">
        <f t="shared" si="28"/>
        <v>2335016</v>
      </c>
      <c r="O113" s="36">
        <f t="shared" si="29"/>
        <v>0.74080456852791876</v>
      </c>
      <c r="P113" s="31">
        <v>1073544</v>
      </c>
      <c r="Q113" s="31">
        <v>2960000</v>
      </c>
      <c r="R113" s="31">
        <v>3100000</v>
      </c>
      <c r="S113" s="31">
        <v>2756962</v>
      </c>
      <c r="T113" s="36">
        <f t="shared" si="30"/>
        <v>0.88934258064516125</v>
      </c>
      <c r="U113" s="36">
        <f t="shared" si="31"/>
        <v>-0.14357026819580754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3270505</v>
      </c>
      <c r="E114" s="31">
        <v>3363375</v>
      </c>
      <c r="F114" s="31">
        <v>45120</v>
      </c>
      <c r="G114" s="36">
        <f t="shared" si="24"/>
        <v>1.3796034557354292E-2</v>
      </c>
      <c r="H114" s="31">
        <v>1964155</v>
      </c>
      <c r="I114" s="36">
        <f t="shared" si="25"/>
        <v>0.60056627340426016</v>
      </c>
      <c r="J114" s="31">
        <v>63780</v>
      </c>
      <c r="K114" s="36">
        <f t="shared" si="26"/>
        <v>1.8963095105362916E-2</v>
      </c>
      <c r="L114" s="31">
        <v>0</v>
      </c>
      <c r="M114" s="36">
        <f t="shared" si="27"/>
        <v>0</v>
      </c>
      <c r="N114" s="31">
        <f t="shared" si="28"/>
        <v>2073055</v>
      </c>
      <c r="O114" s="36">
        <f t="shared" si="29"/>
        <v>0.61636154160627343</v>
      </c>
      <c r="P114" s="31">
        <v>33417</v>
      </c>
      <c r="Q114" s="31">
        <v>2950225</v>
      </c>
      <c r="R114" s="31">
        <v>3117736</v>
      </c>
      <c r="S114" s="31">
        <v>1761628</v>
      </c>
      <c r="T114" s="36">
        <f t="shared" si="30"/>
        <v>0.56503437109492272</v>
      </c>
      <c r="U114" s="36">
        <f t="shared" si="31"/>
        <v>0.90860939043002076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9172797</v>
      </c>
      <c r="E117" s="31">
        <v>9172797</v>
      </c>
      <c r="F117" s="31">
        <v>938274</v>
      </c>
      <c r="G117" s="36">
        <f t="shared" si="24"/>
        <v>0.10228875663551695</v>
      </c>
      <c r="H117" s="31">
        <v>2180541</v>
      </c>
      <c r="I117" s="36">
        <f t="shared" si="25"/>
        <v>0.23771822269695927</v>
      </c>
      <c r="J117" s="31">
        <v>10111913</v>
      </c>
      <c r="K117" s="36">
        <f t="shared" si="26"/>
        <v>1.1023805497930457</v>
      </c>
      <c r="L117" s="31">
        <v>0</v>
      </c>
      <c r="M117" s="36">
        <f t="shared" si="27"/>
        <v>0</v>
      </c>
      <c r="N117" s="31">
        <f t="shared" si="28"/>
        <v>13230728</v>
      </c>
      <c r="O117" s="36">
        <f t="shared" si="29"/>
        <v>1.4423875291255219</v>
      </c>
      <c r="P117" s="31">
        <v>14432661</v>
      </c>
      <c r="Q117" s="31">
        <v>8568778</v>
      </c>
      <c r="R117" s="31">
        <v>8568778</v>
      </c>
      <c r="S117" s="31">
        <v>17050323</v>
      </c>
      <c r="T117" s="36">
        <f t="shared" si="30"/>
        <v>1.9898196685688438</v>
      </c>
      <c r="U117" s="36">
        <f t="shared" si="31"/>
        <v>-0.29937292921935876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15560302</v>
      </c>
      <c r="E121" s="32">
        <f>SUM(E113:E120)</f>
        <v>15688172</v>
      </c>
      <c r="F121" s="32">
        <f>SUM(F113:F120)</f>
        <v>1814594</v>
      </c>
      <c r="G121" s="37">
        <f t="shared" si="24"/>
        <v>0.11661688828404487</v>
      </c>
      <c r="H121" s="32">
        <f>SUM(H113:H120)</f>
        <v>4729097</v>
      </c>
      <c r="I121" s="37">
        <f t="shared" si="25"/>
        <v>0.30392064369958888</v>
      </c>
      <c r="J121" s="32">
        <f>SUM(J113:J120)</f>
        <v>11095108</v>
      </c>
      <c r="K121" s="37">
        <f t="shared" si="26"/>
        <v>0.7072275852151545</v>
      </c>
      <c r="L121" s="32">
        <f>SUM(L113:L120)</f>
        <v>0</v>
      </c>
      <c r="M121" s="37">
        <f t="shared" si="27"/>
        <v>0</v>
      </c>
      <c r="N121" s="32">
        <f t="shared" si="28"/>
        <v>17638799</v>
      </c>
      <c r="O121" s="37">
        <f t="shared" si="29"/>
        <v>1.1243374307726866</v>
      </c>
      <c r="P121" s="32">
        <f>SUM(P113:P120)</f>
        <v>15539622</v>
      </c>
      <c r="Q121" s="32">
        <f>SUM(Q113:Q120)</f>
        <v>14479003</v>
      </c>
      <c r="R121" s="32">
        <f>SUM(R113:R120)</f>
        <v>14786514</v>
      </c>
      <c r="S121" s="32">
        <f>SUM(S113:S120)</f>
        <v>21568913</v>
      </c>
      <c r="T121" s="37">
        <f t="shared" si="30"/>
        <v>1.4586881667984759</v>
      </c>
      <c r="U121" s="37">
        <f t="shared" si="31"/>
        <v>-0.28601171894657407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443173</v>
      </c>
      <c r="E122" s="31">
        <v>152546</v>
      </c>
      <c r="F122" s="31">
        <v>55394</v>
      </c>
      <c r="G122" s="36">
        <f t="shared" si="24"/>
        <v>0.12499407680522054</v>
      </c>
      <c r="H122" s="31">
        <v>26998</v>
      </c>
      <c r="I122" s="36">
        <f t="shared" si="25"/>
        <v>6.0919776249906923E-2</v>
      </c>
      <c r="J122" s="31">
        <v>152364</v>
      </c>
      <c r="K122" s="36">
        <f t="shared" si="26"/>
        <v>0.99880691725774517</v>
      </c>
      <c r="L122" s="31">
        <v>0</v>
      </c>
      <c r="M122" s="36">
        <f t="shared" si="27"/>
        <v>0</v>
      </c>
      <c r="N122" s="31">
        <f t="shared" si="28"/>
        <v>234756</v>
      </c>
      <c r="O122" s="36">
        <f t="shared" si="29"/>
        <v>1.5389194079163007</v>
      </c>
      <c r="P122" s="31">
        <v>71955</v>
      </c>
      <c r="Q122" s="31">
        <v>637144</v>
      </c>
      <c r="R122" s="31">
        <v>481366</v>
      </c>
      <c r="S122" s="31">
        <v>351898</v>
      </c>
      <c r="T122" s="36">
        <f t="shared" si="30"/>
        <v>0.73104041415471799</v>
      </c>
      <c r="U122" s="36">
        <f t="shared" si="31"/>
        <v>1.1174900979779028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2391150</v>
      </c>
      <c r="E123" s="31">
        <v>2595921</v>
      </c>
      <c r="F123" s="31">
        <v>30600</v>
      </c>
      <c r="G123" s="36">
        <f t="shared" si="24"/>
        <v>1.2797189636785647E-2</v>
      </c>
      <c r="H123" s="31">
        <v>75150</v>
      </c>
      <c r="I123" s="36">
        <f t="shared" si="25"/>
        <v>3.1428392196223572E-2</v>
      </c>
      <c r="J123" s="31">
        <v>24300</v>
      </c>
      <c r="K123" s="36">
        <f t="shared" si="26"/>
        <v>9.3608395632995001E-3</v>
      </c>
      <c r="L123" s="31">
        <v>0</v>
      </c>
      <c r="M123" s="36">
        <f t="shared" si="27"/>
        <v>0</v>
      </c>
      <c r="N123" s="31">
        <f t="shared" si="28"/>
        <v>130050</v>
      </c>
      <c r="O123" s="36">
        <f t="shared" si="29"/>
        <v>5.0097826551732505E-2</v>
      </c>
      <c r="P123" s="31">
        <v>1725850</v>
      </c>
      <c r="Q123" s="31">
        <v>1242473</v>
      </c>
      <c r="R123" s="31">
        <v>2279457</v>
      </c>
      <c r="S123" s="31">
        <v>1799750</v>
      </c>
      <c r="T123" s="36">
        <f t="shared" si="30"/>
        <v>0.78955207314724518</v>
      </c>
      <c r="U123" s="36">
        <f t="shared" si="31"/>
        <v>-0.98591998145841175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13221612</v>
      </c>
      <c r="E124" s="31">
        <v>13678180</v>
      </c>
      <c r="F124" s="31">
        <v>3290810</v>
      </c>
      <c r="G124" s="36">
        <f t="shared" si="24"/>
        <v>0.24889627679287518</v>
      </c>
      <c r="H124" s="31">
        <v>3364663</v>
      </c>
      <c r="I124" s="36">
        <f t="shared" si="25"/>
        <v>0.25448205559201104</v>
      </c>
      <c r="J124" s="31">
        <v>3190554</v>
      </c>
      <c r="K124" s="36">
        <f t="shared" si="26"/>
        <v>0.23325866452993016</v>
      </c>
      <c r="L124" s="31">
        <v>0</v>
      </c>
      <c r="M124" s="36">
        <f t="shared" si="27"/>
        <v>0</v>
      </c>
      <c r="N124" s="31">
        <f t="shared" si="28"/>
        <v>9846027</v>
      </c>
      <c r="O124" s="36">
        <f t="shared" si="29"/>
        <v>0.7198345832559595</v>
      </c>
      <c r="P124" s="31">
        <v>1945150</v>
      </c>
      <c r="Q124" s="31">
        <v>16214808</v>
      </c>
      <c r="R124" s="31">
        <v>12592007</v>
      </c>
      <c r="S124" s="31">
        <v>8252944</v>
      </c>
      <c r="T124" s="36">
        <f t="shared" si="30"/>
        <v>0.65541132561314486</v>
      </c>
      <c r="U124" s="36">
        <f t="shared" si="31"/>
        <v>0.64026116237822284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16055935</v>
      </c>
      <c r="E126" s="32">
        <f>SUM(E122:E125)</f>
        <v>16426647</v>
      </c>
      <c r="F126" s="32">
        <f>SUM(F122:F125)</f>
        <v>3376804</v>
      </c>
      <c r="G126" s="37">
        <f t="shared" si="24"/>
        <v>0.21031500189805202</v>
      </c>
      <c r="H126" s="32">
        <f>SUM(H122:H125)</f>
        <v>3466811</v>
      </c>
      <c r="I126" s="37">
        <f t="shared" si="25"/>
        <v>0.21592084173235629</v>
      </c>
      <c r="J126" s="32">
        <f>SUM(J122:J125)</f>
        <v>3367218</v>
      </c>
      <c r="K126" s="37">
        <f t="shared" si="26"/>
        <v>0.20498510742941028</v>
      </c>
      <c r="L126" s="32">
        <f>SUM(L122:L125)</f>
        <v>0</v>
      </c>
      <c r="M126" s="37">
        <f t="shared" si="27"/>
        <v>0</v>
      </c>
      <c r="N126" s="32">
        <f t="shared" si="28"/>
        <v>10210833</v>
      </c>
      <c r="O126" s="37">
        <f t="shared" si="29"/>
        <v>0.62160177910927283</v>
      </c>
      <c r="P126" s="32">
        <f>SUM(P122:P125)</f>
        <v>3742955</v>
      </c>
      <c r="Q126" s="32">
        <f>SUM(Q122:Q125)</f>
        <v>18094425</v>
      </c>
      <c r="R126" s="32">
        <f>SUM(R122:R125)</f>
        <v>15352830</v>
      </c>
      <c r="S126" s="32">
        <f>SUM(S122:S125)</f>
        <v>10404592</v>
      </c>
      <c r="T126" s="37">
        <f t="shared" si="30"/>
        <v>0.67769863927367135</v>
      </c>
      <c r="U126" s="37">
        <f t="shared" si="31"/>
        <v>-0.1003851235187172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102898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102898</v>
      </c>
      <c r="O127" s="36">
        <f t="shared" si="29"/>
        <v>0</v>
      </c>
      <c r="P127" s="31">
        <v>109440</v>
      </c>
      <c r="Q127" s="31">
        <v>0</v>
      </c>
      <c r="R127" s="31">
        <v>104960</v>
      </c>
      <c r="S127" s="31">
        <v>198822</v>
      </c>
      <c r="T127" s="36">
        <f t="shared" si="30"/>
        <v>1.8942644817073171</v>
      </c>
      <c r="U127" s="36">
        <f t="shared" si="31"/>
        <v>-1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1833267</v>
      </c>
      <c r="E128" s="31">
        <v>1833267</v>
      </c>
      <c r="F128" s="31">
        <v>616343</v>
      </c>
      <c r="G128" s="36">
        <f t="shared" si="24"/>
        <v>0.33619925520941574</v>
      </c>
      <c r="H128" s="31">
        <v>742039</v>
      </c>
      <c r="I128" s="36">
        <f t="shared" si="25"/>
        <v>0.40476319052271165</v>
      </c>
      <c r="J128" s="31">
        <v>384880</v>
      </c>
      <c r="K128" s="36">
        <f t="shared" si="26"/>
        <v>0.20994214154293947</v>
      </c>
      <c r="L128" s="31">
        <v>0</v>
      </c>
      <c r="M128" s="36">
        <f t="shared" si="27"/>
        <v>0</v>
      </c>
      <c r="N128" s="31">
        <f t="shared" si="28"/>
        <v>1743262</v>
      </c>
      <c r="O128" s="36">
        <f t="shared" si="29"/>
        <v>0.95090458727506688</v>
      </c>
      <c r="P128" s="31">
        <v>529924</v>
      </c>
      <c r="Q128" s="31">
        <v>1842122</v>
      </c>
      <c r="R128" s="31">
        <v>1845222</v>
      </c>
      <c r="S128" s="31">
        <v>1449019</v>
      </c>
      <c r="T128" s="36">
        <f t="shared" si="30"/>
        <v>0.78528166258585685</v>
      </c>
      <c r="U128" s="36">
        <f t="shared" si="31"/>
        <v>-0.27370717310406778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98327</v>
      </c>
      <c r="G129" s="36">
        <f t="shared" si="24"/>
        <v>0</v>
      </c>
      <c r="H129" s="31">
        <v>77193</v>
      </c>
      <c r="I129" s="36">
        <f t="shared" si="25"/>
        <v>0</v>
      </c>
      <c r="J129" s="31">
        <v>106402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281922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3660851</v>
      </c>
      <c r="E130" s="31">
        <v>3660851</v>
      </c>
      <c r="F130" s="31">
        <v>724584</v>
      </c>
      <c r="G130" s="36">
        <f t="shared" si="24"/>
        <v>0.19792774958609349</v>
      </c>
      <c r="H130" s="31">
        <v>709310</v>
      </c>
      <c r="I130" s="36">
        <f t="shared" si="25"/>
        <v>0.19375549564841618</v>
      </c>
      <c r="J130" s="31">
        <v>851837</v>
      </c>
      <c r="K130" s="36">
        <f t="shared" si="26"/>
        <v>0.2326882465306564</v>
      </c>
      <c r="L130" s="31">
        <v>0</v>
      </c>
      <c r="M130" s="36">
        <f t="shared" si="27"/>
        <v>0</v>
      </c>
      <c r="N130" s="31">
        <f t="shared" si="28"/>
        <v>2285731</v>
      </c>
      <c r="O130" s="36">
        <f t="shared" si="29"/>
        <v>0.62437149176516604</v>
      </c>
      <c r="P130" s="31">
        <v>764461</v>
      </c>
      <c r="Q130" s="31">
        <v>2492440</v>
      </c>
      <c r="R130" s="31">
        <v>3460950</v>
      </c>
      <c r="S130" s="31">
        <v>2376853</v>
      </c>
      <c r="T130" s="36">
        <f t="shared" si="30"/>
        <v>0.68676317196145564</v>
      </c>
      <c r="U130" s="36">
        <f t="shared" si="31"/>
        <v>0.11429752466116661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5494118</v>
      </c>
      <c r="E132" s="32">
        <f>SUM(E127:E131)</f>
        <v>5494118</v>
      </c>
      <c r="F132" s="32">
        <f>SUM(F127:F131)</f>
        <v>1439254</v>
      </c>
      <c r="G132" s="37">
        <f t="shared" si="24"/>
        <v>0.26196270265764221</v>
      </c>
      <c r="H132" s="32">
        <f>SUM(H127:H131)</f>
        <v>1631440</v>
      </c>
      <c r="I132" s="37">
        <f t="shared" si="25"/>
        <v>0.29694302160965602</v>
      </c>
      <c r="J132" s="32">
        <f>SUM(J127:J131)</f>
        <v>1343119</v>
      </c>
      <c r="K132" s="37">
        <f t="shared" si="26"/>
        <v>0.24446489864251186</v>
      </c>
      <c r="L132" s="32">
        <f>SUM(L127:L131)</f>
        <v>0</v>
      </c>
      <c r="M132" s="37">
        <f t="shared" si="27"/>
        <v>0</v>
      </c>
      <c r="N132" s="32">
        <f t="shared" si="28"/>
        <v>4413813</v>
      </c>
      <c r="O132" s="37">
        <f t="shared" si="29"/>
        <v>0.80337062290981009</v>
      </c>
      <c r="P132" s="32">
        <f>SUM(P127:P131)</f>
        <v>1403825</v>
      </c>
      <c r="Q132" s="32">
        <f>SUM(Q127:Q131)</f>
        <v>4334562</v>
      </c>
      <c r="R132" s="32">
        <f>SUM(R127:R131)</f>
        <v>5411132</v>
      </c>
      <c r="S132" s="32">
        <f>SUM(S127:S131)</f>
        <v>4024694</v>
      </c>
      <c r="T132" s="37">
        <f t="shared" si="30"/>
        <v>0.74378041415363738</v>
      </c>
      <c r="U132" s="37">
        <f t="shared" si="31"/>
        <v>-4.3243281748081119E-2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7523702</v>
      </c>
      <c r="E133" s="31">
        <v>7522887</v>
      </c>
      <c r="F133" s="31">
        <v>1139045</v>
      </c>
      <c r="G133" s="36">
        <f t="shared" si="24"/>
        <v>0.15139422055791152</v>
      </c>
      <c r="H133" s="31">
        <v>1173278</v>
      </c>
      <c r="I133" s="36">
        <f t="shared" si="25"/>
        <v>0.15594424127909373</v>
      </c>
      <c r="J133" s="31">
        <v>327333</v>
      </c>
      <c r="K133" s="36">
        <f t="shared" si="26"/>
        <v>4.3511619940589295E-2</v>
      </c>
      <c r="L133" s="31">
        <v>0</v>
      </c>
      <c r="M133" s="36">
        <f t="shared" si="27"/>
        <v>0</v>
      </c>
      <c r="N133" s="31">
        <f t="shared" si="28"/>
        <v>2639656</v>
      </c>
      <c r="O133" s="36">
        <f t="shared" si="29"/>
        <v>0.35088337761819366</v>
      </c>
      <c r="P133" s="31">
        <v>1566665</v>
      </c>
      <c r="Q133" s="31">
        <v>4757261</v>
      </c>
      <c r="R133" s="31">
        <v>7172261</v>
      </c>
      <c r="S133" s="31">
        <v>4864297</v>
      </c>
      <c r="T133" s="36">
        <f t="shared" si="30"/>
        <v>0.67820970263073244</v>
      </c>
      <c r="U133" s="36">
        <f t="shared" si="31"/>
        <v>-0.79106382028065991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2897229</v>
      </c>
      <c r="E134" s="31">
        <v>3097417</v>
      </c>
      <c r="F134" s="31">
        <v>633476</v>
      </c>
      <c r="G134" s="36">
        <f t="shared" si="24"/>
        <v>0.21864892281555928</v>
      </c>
      <c r="H134" s="31">
        <v>723621</v>
      </c>
      <c r="I134" s="36">
        <f t="shared" si="25"/>
        <v>0.24976313574108225</v>
      </c>
      <c r="J134" s="31">
        <v>799712</v>
      </c>
      <c r="K134" s="36">
        <f t="shared" si="26"/>
        <v>0.25818674075850945</v>
      </c>
      <c r="L134" s="31">
        <v>0</v>
      </c>
      <c r="M134" s="36">
        <f t="shared" si="27"/>
        <v>0</v>
      </c>
      <c r="N134" s="31">
        <f t="shared" si="28"/>
        <v>2156809</v>
      </c>
      <c r="O134" s="36">
        <f t="shared" si="29"/>
        <v>0.69632503469826634</v>
      </c>
      <c r="P134" s="31">
        <v>825589</v>
      </c>
      <c r="Q134" s="31">
        <v>7823760</v>
      </c>
      <c r="R134" s="31">
        <v>2122131</v>
      </c>
      <c r="S134" s="31">
        <v>2004026</v>
      </c>
      <c r="T134" s="36">
        <f t="shared" si="30"/>
        <v>0.94434603707311193</v>
      </c>
      <c r="U134" s="36">
        <f t="shared" si="31"/>
        <v>-3.1343683115932941E-2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10420931</v>
      </c>
      <c r="E137" s="32">
        <f>SUM(E133:E136)</f>
        <v>10620304</v>
      </c>
      <c r="F137" s="32">
        <f>SUM(F133:F136)</f>
        <v>1772521</v>
      </c>
      <c r="G137" s="37">
        <f t="shared" ref="G137:G170" si="32">IF(($D137     =0),0,($F137     /$D137     ))</f>
        <v>0.17009238426010115</v>
      </c>
      <c r="H137" s="32">
        <f>SUM(H133:H136)</f>
        <v>1896899</v>
      </c>
      <c r="I137" s="37">
        <f t="shared" ref="I137:I170" si="33">IF(($D137     =0),0,($H137     /$D137     ))</f>
        <v>0.18202778619299945</v>
      </c>
      <c r="J137" s="32">
        <f>SUM(J133:J136)</f>
        <v>1127045</v>
      </c>
      <c r="K137" s="37">
        <f t="shared" ref="K137:K170" si="34">IF(($E137     =0),0,($J137     /$E137     ))</f>
        <v>0.10612172683569134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4796465</v>
      </c>
      <c r="O137" s="37">
        <f t="shared" ref="O137:O170" si="37">IF(($E137     =0),0,($N137     /$E137     ))</f>
        <v>0.45163161054523487</v>
      </c>
      <c r="P137" s="32">
        <f>SUM(P133:P136)</f>
        <v>2392254</v>
      </c>
      <c r="Q137" s="32">
        <f>SUM(Q133:Q136)</f>
        <v>12581021</v>
      </c>
      <c r="R137" s="32">
        <f>SUM(R133:R136)</f>
        <v>9294392</v>
      </c>
      <c r="S137" s="32">
        <f>SUM(S133:S136)</f>
        <v>6868323</v>
      </c>
      <c r="T137" s="37">
        <f t="shared" ref="T137:T170" si="38">IF(($R137     =0),0,($S137     /$R137     ))</f>
        <v>0.73897496468838408</v>
      </c>
      <c r="U137" s="37">
        <f t="shared" ref="U137:U170" si="39">IF(($P137     =0),0,(($J137     /$P137     )-1))</f>
        <v>-0.52887736837309074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20836003</v>
      </c>
      <c r="E139" s="31">
        <v>20836003</v>
      </c>
      <c r="F139" s="31">
        <v>8071342</v>
      </c>
      <c r="G139" s="36">
        <f t="shared" si="32"/>
        <v>0.38737477624667266</v>
      </c>
      <c r="H139" s="31">
        <v>6444849</v>
      </c>
      <c r="I139" s="36">
        <f t="shared" si="33"/>
        <v>0.30931311538014272</v>
      </c>
      <c r="J139" s="31">
        <v>5285923</v>
      </c>
      <c r="K139" s="36">
        <f t="shared" si="34"/>
        <v>0.25369179491863197</v>
      </c>
      <c r="L139" s="31">
        <v>0</v>
      </c>
      <c r="M139" s="36">
        <f t="shared" si="35"/>
        <v>0</v>
      </c>
      <c r="N139" s="31">
        <f t="shared" si="36"/>
        <v>19802114</v>
      </c>
      <c r="O139" s="36">
        <f t="shared" si="37"/>
        <v>0.95037968654544736</v>
      </c>
      <c r="P139" s="31">
        <v>4361695</v>
      </c>
      <c r="Q139" s="31">
        <v>22265759</v>
      </c>
      <c r="R139" s="31">
        <v>21486410</v>
      </c>
      <c r="S139" s="31">
        <v>19053912</v>
      </c>
      <c r="T139" s="36">
        <f t="shared" si="38"/>
        <v>0.88678899825517621</v>
      </c>
      <c r="U139" s="36">
        <f t="shared" si="39"/>
        <v>0.211896521879682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505000</v>
      </c>
      <c r="E140" s="31">
        <v>7805000</v>
      </c>
      <c r="F140" s="31">
        <v>4900</v>
      </c>
      <c r="G140" s="36">
        <f t="shared" si="32"/>
        <v>9.7029702970297029E-3</v>
      </c>
      <c r="H140" s="31">
        <v>700</v>
      </c>
      <c r="I140" s="36">
        <f t="shared" si="33"/>
        <v>1.3861386138613861E-3</v>
      </c>
      <c r="J140" s="31">
        <v>4130337</v>
      </c>
      <c r="K140" s="36">
        <f t="shared" si="34"/>
        <v>0.52919115951313256</v>
      </c>
      <c r="L140" s="31">
        <v>0</v>
      </c>
      <c r="M140" s="36">
        <f t="shared" si="35"/>
        <v>0</v>
      </c>
      <c r="N140" s="31">
        <f t="shared" si="36"/>
        <v>4135937</v>
      </c>
      <c r="O140" s="36">
        <f t="shared" si="37"/>
        <v>0.52990864830237028</v>
      </c>
      <c r="P140" s="31">
        <v>0</v>
      </c>
      <c r="Q140" s="31">
        <v>5265000</v>
      </c>
      <c r="R140" s="31">
        <v>5265000</v>
      </c>
      <c r="S140" s="31">
        <v>164750</v>
      </c>
      <c r="T140" s="36">
        <f t="shared" si="38"/>
        <v>3.1291547958214622E-2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383235</v>
      </c>
      <c r="E141" s="31">
        <v>91950</v>
      </c>
      <c r="F141" s="31">
        <v>12100</v>
      </c>
      <c r="G141" s="36">
        <f t="shared" si="32"/>
        <v>3.1573316633397262E-2</v>
      </c>
      <c r="H141" s="31">
        <v>31850</v>
      </c>
      <c r="I141" s="36">
        <f t="shared" si="33"/>
        <v>8.3108275601132459E-2</v>
      </c>
      <c r="J141" s="31">
        <v>400</v>
      </c>
      <c r="K141" s="36">
        <f t="shared" si="34"/>
        <v>4.3501903208265358E-3</v>
      </c>
      <c r="L141" s="31">
        <v>0</v>
      </c>
      <c r="M141" s="36">
        <f t="shared" si="35"/>
        <v>0</v>
      </c>
      <c r="N141" s="31">
        <f t="shared" si="36"/>
        <v>44350</v>
      </c>
      <c r="O141" s="36">
        <f t="shared" si="37"/>
        <v>0.48232735182164221</v>
      </c>
      <c r="P141" s="31">
        <v>59100</v>
      </c>
      <c r="Q141" s="31">
        <v>821340</v>
      </c>
      <c r="R141" s="31">
        <v>770176</v>
      </c>
      <c r="S141" s="31">
        <v>236500</v>
      </c>
      <c r="T141" s="36">
        <f t="shared" si="38"/>
        <v>0.30707266910420478</v>
      </c>
      <c r="U141" s="36">
        <f t="shared" si="39"/>
        <v>-0.99323181049069376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3500000</v>
      </c>
      <c r="E142" s="31">
        <v>2999400</v>
      </c>
      <c r="F142" s="31">
        <v>468374</v>
      </c>
      <c r="G142" s="36">
        <f t="shared" si="32"/>
        <v>0.13382114285714286</v>
      </c>
      <c r="H142" s="31">
        <v>461630</v>
      </c>
      <c r="I142" s="36">
        <f t="shared" si="33"/>
        <v>0.13189428571428571</v>
      </c>
      <c r="J142" s="31">
        <v>386730</v>
      </c>
      <c r="K142" s="36">
        <f t="shared" si="34"/>
        <v>0.12893578715743148</v>
      </c>
      <c r="L142" s="31">
        <v>0</v>
      </c>
      <c r="M142" s="36">
        <f t="shared" si="35"/>
        <v>0</v>
      </c>
      <c r="N142" s="31">
        <f t="shared" si="36"/>
        <v>1316734</v>
      </c>
      <c r="O142" s="36">
        <f t="shared" si="37"/>
        <v>0.4389991331599653</v>
      </c>
      <c r="P142" s="31">
        <v>388870</v>
      </c>
      <c r="Q142" s="31">
        <v>2000000</v>
      </c>
      <c r="R142" s="31">
        <v>2202999</v>
      </c>
      <c r="S142" s="31">
        <v>1293650</v>
      </c>
      <c r="T142" s="36">
        <f t="shared" si="38"/>
        <v>0.5872222365965668</v>
      </c>
      <c r="U142" s="36">
        <f t="shared" si="39"/>
        <v>-5.5031244374726951E-3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25224238</v>
      </c>
      <c r="E144" s="32">
        <f>SUM(E138:E143)</f>
        <v>31732353</v>
      </c>
      <c r="F144" s="32">
        <f>SUM(F138:F143)</f>
        <v>8556716</v>
      </c>
      <c r="G144" s="37">
        <f t="shared" si="32"/>
        <v>0.33922594609200879</v>
      </c>
      <c r="H144" s="32">
        <f>SUM(H138:H143)</f>
        <v>6939029</v>
      </c>
      <c r="I144" s="37">
        <f t="shared" si="33"/>
        <v>0.27509370154214369</v>
      </c>
      <c r="J144" s="32">
        <f>SUM(J138:J143)</f>
        <v>9803390</v>
      </c>
      <c r="K144" s="37">
        <f t="shared" si="34"/>
        <v>0.30893990117908998</v>
      </c>
      <c r="L144" s="32">
        <f>SUM(L138:L143)</f>
        <v>0</v>
      </c>
      <c r="M144" s="37">
        <f t="shared" si="35"/>
        <v>0</v>
      </c>
      <c r="N144" s="32">
        <f t="shared" si="36"/>
        <v>25299135</v>
      </c>
      <c r="O144" s="37">
        <f t="shared" si="37"/>
        <v>0.79726627899292557</v>
      </c>
      <c r="P144" s="32">
        <f>SUM(P138:P143)</f>
        <v>4809665</v>
      </c>
      <c r="Q144" s="32">
        <f>SUM(Q138:Q143)</f>
        <v>30352099</v>
      </c>
      <c r="R144" s="32">
        <f>SUM(R138:R143)</f>
        <v>29724585</v>
      </c>
      <c r="S144" s="32">
        <f>SUM(S138:S143)</f>
        <v>20748812</v>
      </c>
      <c r="T144" s="37">
        <f t="shared" si="38"/>
        <v>0.69803538047713698</v>
      </c>
      <c r="U144" s="37">
        <f t="shared" si="39"/>
        <v>1.0382687775551935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45643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52489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900000</v>
      </c>
      <c r="E146" s="31">
        <v>600000</v>
      </c>
      <c r="F146" s="31">
        <v>4973</v>
      </c>
      <c r="G146" s="36">
        <f t="shared" si="32"/>
        <v>5.5255555555555553E-3</v>
      </c>
      <c r="H146" s="31">
        <v>991</v>
      </c>
      <c r="I146" s="36">
        <f t="shared" si="33"/>
        <v>1.1011111111111111E-3</v>
      </c>
      <c r="J146" s="31">
        <v>3948</v>
      </c>
      <c r="K146" s="36">
        <f t="shared" si="34"/>
        <v>6.5799999999999999E-3</v>
      </c>
      <c r="L146" s="31">
        <v>0</v>
      </c>
      <c r="M146" s="36">
        <f t="shared" si="35"/>
        <v>0</v>
      </c>
      <c r="N146" s="31">
        <f t="shared" si="36"/>
        <v>9912</v>
      </c>
      <c r="O146" s="36">
        <f t="shared" si="37"/>
        <v>1.652E-2</v>
      </c>
      <c r="P146" s="31">
        <v>7817</v>
      </c>
      <c r="Q146" s="31">
        <v>600000</v>
      </c>
      <c r="R146" s="31">
        <v>600000</v>
      </c>
      <c r="S146" s="31">
        <v>20588</v>
      </c>
      <c r="T146" s="36">
        <f t="shared" si="38"/>
        <v>3.4313333333333335E-2</v>
      </c>
      <c r="U146" s="36">
        <f t="shared" si="39"/>
        <v>-0.49494691057950624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31131683</v>
      </c>
      <c r="E147" s="31">
        <v>30652132</v>
      </c>
      <c r="F147" s="31">
        <v>1324536</v>
      </c>
      <c r="G147" s="36">
        <f t="shared" si="32"/>
        <v>4.2546238184424531E-2</v>
      </c>
      <c r="H147" s="31">
        <v>26636880</v>
      </c>
      <c r="I147" s="36">
        <f t="shared" si="33"/>
        <v>0.85561965923911021</v>
      </c>
      <c r="J147" s="31">
        <v>1771014</v>
      </c>
      <c r="K147" s="36">
        <f t="shared" si="34"/>
        <v>5.777784070615382E-2</v>
      </c>
      <c r="L147" s="31">
        <v>0</v>
      </c>
      <c r="M147" s="36">
        <f t="shared" si="35"/>
        <v>0</v>
      </c>
      <c r="N147" s="31">
        <f t="shared" si="36"/>
        <v>29732430</v>
      </c>
      <c r="O147" s="36">
        <f t="shared" si="37"/>
        <v>0.96999549656121797</v>
      </c>
      <c r="P147" s="31">
        <v>935633</v>
      </c>
      <c r="Q147" s="31">
        <v>17682181</v>
      </c>
      <c r="R147" s="31">
        <v>25443194</v>
      </c>
      <c r="S147" s="31">
        <v>21434310</v>
      </c>
      <c r="T147" s="36">
        <f t="shared" si="38"/>
        <v>0.84243786373676199</v>
      </c>
      <c r="U147" s="36">
        <f t="shared" si="39"/>
        <v>0.89285114997012727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73694</v>
      </c>
      <c r="R148" s="31">
        <v>73694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32077326</v>
      </c>
      <c r="E150" s="32">
        <f>SUM(E145:E149)</f>
        <v>31252132</v>
      </c>
      <c r="F150" s="32">
        <f>SUM(F145:F149)</f>
        <v>1329509</v>
      </c>
      <c r="G150" s="37">
        <f t="shared" si="32"/>
        <v>4.1447002159718672E-2</v>
      </c>
      <c r="H150" s="32">
        <f>SUM(H145:H149)</f>
        <v>26637871</v>
      </c>
      <c r="I150" s="37">
        <f t="shared" si="33"/>
        <v>0.83042679430324084</v>
      </c>
      <c r="J150" s="32">
        <f>SUM(J145:J149)</f>
        <v>1774962</v>
      </c>
      <c r="K150" s="37">
        <f t="shared" si="34"/>
        <v>5.6794909224113094E-2</v>
      </c>
      <c r="L150" s="32">
        <f>SUM(L145:L149)</f>
        <v>0</v>
      </c>
      <c r="M150" s="37">
        <f t="shared" si="35"/>
        <v>0</v>
      </c>
      <c r="N150" s="32">
        <f t="shared" si="36"/>
        <v>29742342</v>
      </c>
      <c r="O150" s="37">
        <f t="shared" si="37"/>
        <v>0.95169001590035518</v>
      </c>
      <c r="P150" s="32">
        <f>SUM(P145:P149)</f>
        <v>943450</v>
      </c>
      <c r="Q150" s="32">
        <f>SUM(Q145:Q149)</f>
        <v>18408364</v>
      </c>
      <c r="R150" s="32">
        <f>SUM(R145:R149)</f>
        <v>26116888</v>
      </c>
      <c r="S150" s="32">
        <f>SUM(S145:S149)</f>
        <v>21454898</v>
      </c>
      <c r="T150" s="37">
        <f t="shared" si="38"/>
        <v>0.82149519498647772</v>
      </c>
      <c r="U150" s="37">
        <f t="shared" si="39"/>
        <v>0.88135248290847423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430090</v>
      </c>
      <c r="E151" s="31">
        <v>500090</v>
      </c>
      <c r="F151" s="31">
        <v>110200</v>
      </c>
      <c r="G151" s="36">
        <f t="shared" si="32"/>
        <v>0.25622544118672835</v>
      </c>
      <c r="H151" s="31">
        <v>187289</v>
      </c>
      <c r="I151" s="36">
        <f t="shared" si="33"/>
        <v>0.43546467018531004</v>
      </c>
      <c r="J151" s="31">
        <v>105700</v>
      </c>
      <c r="K151" s="36">
        <f t="shared" si="34"/>
        <v>0.21136195484812734</v>
      </c>
      <c r="L151" s="31">
        <v>0</v>
      </c>
      <c r="M151" s="36">
        <f t="shared" si="35"/>
        <v>0</v>
      </c>
      <c r="N151" s="31">
        <f t="shared" si="36"/>
        <v>403189</v>
      </c>
      <c r="O151" s="36">
        <f t="shared" si="37"/>
        <v>0.80623287808194521</v>
      </c>
      <c r="P151" s="31">
        <v>410250</v>
      </c>
      <c r="Q151" s="31">
        <v>479777</v>
      </c>
      <c r="R151" s="31">
        <v>410000</v>
      </c>
      <c r="S151" s="31">
        <v>445541</v>
      </c>
      <c r="T151" s="36">
        <f t="shared" si="38"/>
        <v>1.0866853658536586</v>
      </c>
      <c r="U151" s="36">
        <f t="shared" si="39"/>
        <v>-0.74235222425350389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11362000</v>
      </c>
      <c r="E152" s="31">
        <v>8048607</v>
      </c>
      <c r="F152" s="31">
        <v>1637539</v>
      </c>
      <c r="G152" s="36">
        <f t="shared" si="32"/>
        <v>0.14412418588276713</v>
      </c>
      <c r="H152" s="31">
        <v>1699690</v>
      </c>
      <c r="I152" s="36">
        <f t="shared" si="33"/>
        <v>0.14959426157366662</v>
      </c>
      <c r="J152" s="31">
        <v>1764250</v>
      </c>
      <c r="K152" s="36">
        <f t="shared" si="34"/>
        <v>0.21919942171359591</v>
      </c>
      <c r="L152" s="31">
        <v>0</v>
      </c>
      <c r="M152" s="36">
        <f t="shared" si="35"/>
        <v>0</v>
      </c>
      <c r="N152" s="31">
        <f t="shared" si="36"/>
        <v>5101479</v>
      </c>
      <c r="O152" s="36">
        <f t="shared" si="37"/>
        <v>0.63383378018084369</v>
      </c>
      <c r="P152" s="31">
        <v>1835031</v>
      </c>
      <c r="Q152" s="31">
        <v>15783000</v>
      </c>
      <c r="R152" s="31">
        <v>16109100</v>
      </c>
      <c r="S152" s="31">
        <v>6579763</v>
      </c>
      <c r="T152" s="36">
        <f t="shared" si="38"/>
        <v>0.4084500685947694</v>
      </c>
      <c r="U152" s="36">
        <f t="shared" si="39"/>
        <v>-3.8572100416832233E-2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5025800</v>
      </c>
      <c r="E153" s="31">
        <v>1951800</v>
      </c>
      <c r="F153" s="31">
        <v>228053</v>
      </c>
      <c r="G153" s="36">
        <f t="shared" si="32"/>
        <v>4.5376457479406267E-2</v>
      </c>
      <c r="H153" s="31">
        <v>114520</v>
      </c>
      <c r="I153" s="36">
        <f t="shared" si="33"/>
        <v>2.2786422062159258E-2</v>
      </c>
      <c r="J153" s="31">
        <v>718964</v>
      </c>
      <c r="K153" s="36">
        <f t="shared" si="34"/>
        <v>0.36835946305973971</v>
      </c>
      <c r="L153" s="31">
        <v>0</v>
      </c>
      <c r="M153" s="36">
        <f t="shared" si="35"/>
        <v>0</v>
      </c>
      <c r="N153" s="31">
        <f t="shared" si="36"/>
        <v>1061537</v>
      </c>
      <c r="O153" s="36">
        <f t="shared" si="37"/>
        <v>0.54387590941694841</v>
      </c>
      <c r="P153" s="31">
        <v>280396</v>
      </c>
      <c r="Q153" s="31">
        <v>4788410</v>
      </c>
      <c r="R153" s="31">
        <v>4828410</v>
      </c>
      <c r="S153" s="31">
        <v>1215779</v>
      </c>
      <c r="T153" s="36">
        <f t="shared" si="38"/>
        <v>0.25179696836018484</v>
      </c>
      <c r="U153" s="36">
        <f t="shared" si="39"/>
        <v>1.5641021983195196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5681427</v>
      </c>
      <c r="E154" s="31">
        <v>4181427</v>
      </c>
      <c r="F154" s="31">
        <v>615703</v>
      </c>
      <c r="G154" s="36">
        <f t="shared" si="32"/>
        <v>0.10837118913962988</v>
      </c>
      <c r="H154" s="31">
        <v>409120</v>
      </c>
      <c r="I154" s="36">
        <f t="shared" si="33"/>
        <v>7.2010077749832924E-2</v>
      </c>
      <c r="J154" s="31">
        <v>574858</v>
      </c>
      <c r="K154" s="36">
        <f t="shared" si="34"/>
        <v>0.13747890373310356</v>
      </c>
      <c r="L154" s="31">
        <v>0</v>
      </c>
      <c r="M154" s="36">
        <f t="shared" si="35"/>
        <v>0</v>
      </c>
      <c r="N154" s="31">
        <f t="shared" si="36"/>
        <v>1599681</v>
      </c>
      <c r="O154" s="36">
        <f t="shared" si="37"/>
        <v>0.38256819980355988</v>
      </c>
      <c r="P154" s="31">
        <v>410478</v>
      </c>
      <c r="Q154" s="31">
        <v>9835458</v>
      </c>
      <c r="R154" s="31">
        <v>7835159</v>
      </c>
      <c r="S154" s="31">
        <v>1654411</v>
      </c>
      <c r="T154" s="36">
        <f t="shared" si="38"/>
        <v>0.21115219231670984</v>
      </c>
      <c r="U154" s="36">
        <f t="shared" si="39"/>
        <v>0.40045995156865888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19122</v>
      </c>
      <c r="E155" s="31">
        <v>19122</v>
      </c>
      <c r="F155" s="31">
        <v>435</v>
      </c>
      <c r="G155" s="36">
        <f t="shared" si="32"/>
        <v>2.2748666457483527E-2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435</v>
      </c>
      <c r="O155" s="36">
        <f t="shared" si="37"/>
        <v>2.2748666457483527E-2</v>
      </c>
      <c r="P155" s="31">
        <v>34739</v>
      </c>
      <c r="Q155" s="31">
        <v>165185</v>
      </c>
      <c r="R155" s="31">
        <v>178828</v>
      </c>
      <c r="S155" s="31">
        <v>87896</v>
      </c>
      <c r="T155" s="36">
        <f t="shared" si="38"/>
        <v>0.4915113964256157</v>
      </c>
      <c r="U155" s="36">
        <f t="shared" si="39"/>
        <v>-1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22518439</v>
      </c>
      <c r="E157" s="32">
        <f>SUM(E151:E156)</f>
        <v>14701046</v>
      </c>
      <c r="F157" s="32">
        <f>SUM(F151:F156)</f>
        <v>2591930</v>
      </c>
      <c r="G157" s="37">
        <f t="shared" si="32"/>
        <v>0.1151025610611819</v>
      </c>
      <c r="H157" s="32">
        <f>SUM(H151:H156)</f>
        <v>2410619</v>
      </c>
      <c r="I157" s="37">
        <f t="shared" si="33"/>
        <v>0.10705089282609687</v>
      </c>
      <c r="J157" s="32">
        <f>SUM(J151:J156)</f>
        <v>3163772</v>
      </c>
      <c r="K157" s="37">
        <f t="shared" si="34"/>
        <v>0.21520727164584072</v>
      </c>
      <c r="L157" s="32">
        <f>SUM(L151:L156)</f>
        <v>0</v>
      </c>
      <c r="M157" s="37">
        <f t="shared" si="35"/>
        <v>0</v>
      </c>
      <c r="N157" s="32">
        <f t="shared" si="36"/>
        <v>8166321</v>
      </c>
      <c r="O157" s="37">
        <f t="shared" si="37"/>
        <v>0.55549251393404253</v>
      </c>
      <c r="P157" s="32">
        <f>SUM(P151:P156)</f>
        <v>2970894</v>
      </c>
      <c r="Q157" s="32">
        <f>SUM(Q151:Q156)</f>
        <v>31051830</v>
      </c>
      <c r="R157" s="32">
        <f>SUM(R151:R156)</f>
        <v>29361497</v>
      </c>
      <c r="S157" s="32">
        <f>SUM(S151:S156)</f>
        <v>9983390</v>
      </c>
      <c r="T157" s="37">
        <f t="shared" si="38"/>
        <v>0.3400163826796706</v>
      </c>
      <c r="U157" s="37">
        <f t="shared" si="39"/>
        <v>6.4922545200198911E-2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391304</v>
      </c>
      <c r="E158" s="31">
        <v>391304</v>
      </c>
      <c r="F158" s="31">
        <v>813</v>
      </c>
      <c r="G158" s="36">
        <f t="shared" si="32"/>
        <v>2.0776685134831232E-3</v>
      </c>
      <c r="H158" s="31">
        <v>2988</v>
      </c>
      <c r="I158" s="36">
        <f t="shared" si="33"/>
        <v>7.6360067875615887E-3</v>
      </c>
      <c r="J158" s="31">
        <v>7644</v>
      </c>
      <c r="K158" s="36">
        <f t="shared" si="34"/>
        <v>1.9534684030830248E-2</v>
      </c>
      <c r="L158" s="31">
        <v>0</v>
      </c>
      <c r="M158" s="36">
        <f t="shared" si="35"/>
        <v>0</v>
      </c>
      <c r="N158" s="31">
        <f t="shared" si="36"/>
        <v>11445</v>
      </c>
      <c r="O158" s="36">
        <f t="shared" si="37"/>
        <v>2.9248359331874963E-2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4315364</v>
      </c>
      <c r="E159" s="31">
        <v>5140364</v>
      </c>
      <c r="F159" s="31">
        <v>1724040</v>
      </c>
      <c r="G159" s="36">
        <f t="shared" si="32"/>
        <v>0.39951206897031166</v>
      </c>
      <c r="H159" s="31">
        <v>1116156</v>
      </c>
      <c r="I159" s="36">
        <f t="shared" si="33"/>
        <v>0.25864701100532889</v>
      </c>
      <c r="J159" s="31">
        <v>545974</v>
      </c>
      <c r="K159" s="36">
        <f t="shared" si="34"/>
        <v>0.10621310086211794</v>
      </c>
      <c r="L159" s="31">
        <v>0</v>
      </c>
      <c r="M159" s="36">
        <f t="shared" si="35"/>
        <v>0</v>
      </c>
      <c r="N159" s="31">
        <f t="shared" si="36"/>
        <v>3386170</v>
      </c>
      <c r="O159" s="36">
        <f t="shared" si="37"/>
        <v>0.65874128758196893</v>
      </c>
      <c r="P159" s="31">
        <v>387056</v>
      </c>
      <c r="Q159" s="31">
        <v>12385104</v>
      </c>
      <c r="R159" s="31">
        <v>12385104</v>
      </c>
      <c r="S159" s="31">
        <v>2499388</v>
      </c>
      <c r="T159" s="36">
        <f t="shared" si="38"/>
        <v>0.20180597595304811</v>
      </c>
      <c r="U159" s="36">
        <f t="shared" si="39"/>
        <v>0.41058141457566855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2328894</v>
      </c>
      <c r="E160" s="31">
        <v>1666637</v>
      </c>
      <c r="F160" s="31">
        <v>970377</v>
      </c>
      <c r="G160" s="36">
        <f t="shared" si="32"/>
        <v>0.41666859891433444</v>
      </c>
      <c r="H160" s="31">
        <v>776290</v>
      </c>
      <c r="I160" s="36">
        <f t="shared" si="33"/>
        <v>0.33332989822636838</v>
      </c>
      <c r="J160" s="31">
        <v>582226</v>
      </c>
      <c r="K160" s="36">
        <f t="shared" si="34"/>
        <v>0.34934181828436545</v>
      </c>
      <c r="L160" s="31">
        <v>0</v>
      </c>
      <c r="M160" s="36">
        <f t="shared" si="35"/>
        <v>0</v>
      </c>
      <c r="N160" s="31">
        <f t="shared" si="36"/>
        <v>2328893</v>
      </c>
      <c r="O160" s="36">
        <f t="shared" si="37"/>
        <v>1.3973606730199797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7035562</v>
      </c>
      <c r="E163" s="32">
        <f>SUM(E158:E162)</f>
        <v>7198305</v>
      </c>
      <c r="F163" s="32">
        <f>SUM(F158:F162)</f>
        <v>2695230</v>
      </c>
      <c r="G163" s="37">
        <f t="shared" si="32"/>
        <v>0.38308666741903491</v>
      </c>
      <c r="H163" s="32">
        <f>SUM(H158:H162)</f>
        <v>1895434</v>
      </c>
      <c r="I163" s="37">
        <f t="shared" si="33"/>
        <v>0.26940761804103214</v>
      </c>
      <c r="J163" s="32">
        <f>SUM(J158:J162)</f>
        <v>1135844</v>
      </c>
      <c r="K163" s="37">
        <f t="shared" si="34"/>
        <v>0.15779325827399646</v>
      </c>
      <c r="L163" s="32">
        <f>SUM(L158:L162)</f>
        <v>0</v>
      </c>
      <c r="M163" s="37">
        <f t="shared" si="35"/>
        <v>0</v>
      </c>
      <c r="N163" s="32">
        <f t="shared" si="36"/>
        <v>5726508</v>
      </c>
      <c r="O163" s="37">
        <f t="shared" si="37"/>
        <v>0.79553561567619047</v>
      </c>
      <c r="P163" s="32">
        <f>SUM(P158:P162)</f>
        <v>387056</v>
      </c>
      <c r="Q163" s="32">
        <f>SUM(Q158:Q162)</f>
        <v>12385104</v>
      </c>
      <c r="R163" s="32">
        <f>SUM(R158:R162)</f>
        <v>12385104</v>
      </c>
      <c r="S163" s="32">
        <f>SUM(S158:S162)</f>
        <v>2499388</v>
      </c>
      <c r="T163" s="37">
        <f t="shared" si="38"/>
        <v>0.20180597595304811</v>
      </c>
      <c r="U163" s="37">
        <f t="shared" si="39"/>
        <v>1.9345727749989665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6903336</v>
      </c>
      <c r="E164" s="31">
        <v>8902936</v>
      </c>
      <c r="F164" s="31">
        <v>1816190</v>
      </c>
      <c r="G164" s="36">
        <f t="shared" si="32"/>
        <v>0.26308874434041746</v>
      </c>
      <c r="H164" s="31">
        <v>1564624</v>
      </c>
      <c r="I164" s="36">
        <f t="shared" si="33"/>
        <v>0.22664752229936366</v>
      </c>
      <c r="J164" s="31">
        <v>1661034</v>
      </c>
      <c r="K164" s="36">
        <f t="shared" si="34"/>
        <v>0.18657148608054691</v>
      </c>
      <c r="L164" s="31">
        <v>0</v>
      </c>
      <c r="M164" s="36">
        <f t="shared" si="35"/>
        <v>0</v>
      </c>
      <c r="N164" s="31">
        <f t="shared" si="36"/>
        <v>5041848</v>
      </c>
      <c r="O164" s="36">
        <f t="shared" si="37"/>
        <v>0.56631295563620809</v>
      </c>
      <c r="P164" s="31">
        <v>1519951</v>
      </c>
      <c r="Q164" s="31">
        <v>6580875</v>
      </c>
      <c r="R164" s="31">
        <v>6580875</v>
      </c>
      <c r="S164" s="31">
        <v>4984657</v>
      </c>
      <c r="T164" s="36">
        <f t="shared" si="38"/>
        <v>0.75744593234182389</v>
      </c>
      <c r="U164" s="36">
        <f t="shared" si="39"/>
        <v>9.2820755405930822E-2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22586478</v>
      </c>
      <c r="E165" s="31">
        <v>23446368</v>
      </c>
      <c r="F165" s="31">
        <v>1541715</v>
      </c>
      <c r="G165" s="36">
        <f t="shared" si="32"/>
        <v>6.8258318096340656E-2</v>
      </c>
      <c r="H165" s="31">
        <v>1815442</v>
      </c>
      <c r="I165" s="36">
        <f t="shared" si="33"/>
        <v>8.0377383317576115E-2</v>
      </c>
      <c r="J165" s="31">
        <v>1559709</v>
      </c>
      <c r="K165" s="36">
        <f t="shared" si="34"/>
        <v>6.6522414047241768E-2</v>
      </c>
      <c r="L165" s="31">
        <v>0</v>
      </c>
      <c r="M165" s="36">
        <f t="shared" si="35"/>
        <v>0</v>
      </c>
      <c r="N165" s="31">
        <f t="shared" si="36"/>
        <v>4916866</v>
      </c>
      <c r="O165" s="36">
        <f t="shared" si="37"/>
        <v>0.20970693627260306</v>
      </c>
      <c r="P165" s="31">
        <v>1456788</v>
      </c>
      <c r="Q165" s="31">
        <v>4343319</v>
      </c>
      <c r="R165" s="31">
        <v>5546751</v>
      </c>
      <c r="S165" s="31">
        <v>4490499</v>
      </c>
      <c r="T165" s="36">
        <f t="shared" si="38"/>
        <v>0.80957284723976253</v>
      </c>
      <c r="U165" s="36">
        <f t="shared" si="39"/>
        <v>7.0649263997232259E-2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1741310</v>
      </c>
      <c r="E167" s="31">
        <v>1741310</v>
      </c>
      <c r="F167" s="31">
        <v>432684</v>
      </c>
      <c r="G167" s="36">
        <f t="shared" si="32"/>
        <v>0.2484818900712682</v>
      </c>
      <c r="H167" s="31">
        <v>281149</v>
      </c>
      <c r="I167" s="36">
        <f t="shared" si="33"/>
        <v>0.16145832735124704</v>
      </c>
      <c r="J167" s="31">
        <v>387080</v>
      </c>
      <c r="K167" s="36">
        <f t="shared" si="34"/>
        <v>0.22229241203461761</v>
      </c>
      <c r="L167" s="31">
        <v>0</v>
      </c>
      <c r="M167" s="36">
        <f t="shared" si="35"/>
        <v>0</v>
      </c>
      <c r="N167" s="31">
        <f t="shared" si="36"/>
        <v>1100913</v>
      </c>
      <c r="O167" s="36">
        <f t="shared" si="37"/>
        <v>0.63223262945713288</v>
      </c>
      <c r="P167" s="31">
        <v>306708</v>
      </c>
      <c r="Q167" s="31">
        <v>1659972</v>
      </c>
      <c r="R167" s="31">
        <v>1659972</v>
      </c>
      <c r="S167" s="31">
        <v>475245</v>
      </c>
      <c r="T167" s="36">
        <f t="shared" si="38"/>
        <v>0.28629699778068546</v>
      </c>
      <c r="U167" s="36">
        <f t="shared" si="39"/>
        <v>0.2620472892784016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31231124</v>
      </c>
      <c r="E169" s="32">
        <f>SUM(E164:E168)</f>
        <v>34090614</v>
      </c>
      <c r="F169" s="32">
        <f>SUM(F164:F168)</f>
        <v>3790589</v>
      </c>
      <c r="G169" s="37">
        <f t="shared" si="32"/>
        <v>0.12137216066895319</v>
      </c>
      <c r="H169" s="32">
        <f>SUM(H164:H168)</f>
        <v>3661215</v>
      </c>
      <c r="I169" s="37">
        <f t="shared" si="33"/>
        <v>0.11722969048440267</v>
      </c>
      <c r="J169" s="32">
        <f>SUM(J164:J168)</f>
        <v>3607823</v>
      </c>
      <c r="K169" s="37">
        <f t="shared" si="34"/>
        <v>0.10583039073452886</v>
      </c>
      <c r="L169" s="32">
        <f>SUM(L164:L168)</f>
        <v>0</v>
      </c>
      <c r="M169" s="37">
        <f t="shared" si="35"/>
        <v>0</v>
      </c>
      <c r="N169" s="32">
        <f t="shared" si="36"/>
        <v>11059627</v>
      </c>
      <c r="O169" s="37">
        <f t="shared" si="37"/>
        <v>0.32441853350015931</v>
      </c>
      <c r="P169" s="32">
        <f>SUM(P164:P168)</f>
        <v>3283447</v>
      </c>
      <c r="Q169" s="32">
        <f>SUM(Q164:Q168)</f>
        <v>12584166</v>
      </c>
      <c r="R169" s="32">
        <f>SUM(R164:R168)</f>
        <v>13787598</v>
      </c>
      <c r="S169" s="32">
        <f>SUM(S164:S168)</f>
        <v>9950401</v>
      </c>
      <c r="T169" s="37">
        <f t="shared" si="38"/>
        <v>0.72169213230614937</v>
      </c>
      <c r="U169" s="37">
        <f t="shared" si="39"/>
        <v>9.8791300727558484E-2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216415921</v>
      </c>
      <c r="E170" s="32">
        <f>SUM(E105,E107:E111,E113:E120,E122:E125,E127:E131,E133:E136,E138:E143,E145:E149,E151:E156,E158:E162,E164:E168)</f>
        <v>217953059</v>
      </c>
      <c r="F170" s="32">
        <f>SUM(F105,F107:F111,F113:F120,F122:F125,F127:F131,F133:F136,F138:F143,F145:F149,F151:F156,F158:F162,F164:F168)</f>
        <v>40447916</v>
      </c>
      <c r="G170" s="37">
        <f t="shared" si="32"/>
        <v>0.18689898512596032</v>
      </c>
      <c r="H170" s="32">
        <f>SUM(H105,H107:H111,H113:H120,H122:H125,H127:H131,H133:H136,H138:H143,H145:H149,H151:H156,H158:H162,H164:H168)</f>
        <v>71411281</v>
      </c>
      <c r="I170" s="37">
        <f t="shared" si="33"/>
        <v>0.32997240069042794</v>
      </c>
      <c r="J170" s="32">
        <f>SUM(J105,J107:J111,J113:J120,J122:J125,J127:J131,J133:J136,J138:J143,J145:J149,J151:J156,J158:J162,J164:J168)</f>
        <v>69406032</v>
      </c>
      <c r="K170" s="37">
        <f t="shared" si="34"/>
        <v>0.31844486293720703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181265229</v>
      </c>
      <c r="O170" s="37">
        <f t="shared" si="37"/>
        <v>0.83167095626769794</v>
      </c>
      <c r="P170" s="32">
        <f>SUM(P105,P107:P111,P113:P120,P122:P125,P127:P131,P133:P136,P138:P143,P145:P149,P151:P156,P158:P162,P164:P168)</f>
        <v>45370825</v>
      </c>
      <c r="Q170" s="32">
        <f>SUM(Q105,Q107:Q111,Q113:Q120,Q122:Q125,Q127:Q131,Q133:Q136,Q138:Q143,Q145:Q149,Q151:Q156,Q158:Q162,Q164:Q168)</f>
        <v>231752218</v>
      </c>
      <c r="R170" s="32">
        <f>SUM(R105,R107:R111,R113:R120,R122:R125,R127:R131,R133:R136,R138:R143,R145:R149,R151:R156,R158:R162,R164:R168)</f>
        <v>233548239</v>
      </c>
      <c r="S170" s="32">
        <f>SUM(S105,S107:S111,S113:S120,S122:S125,S127:S131,S133:S136,S138:S143,S145:S149,S151:S156,S158:S162,S164:S168)</f>
        <v>138255244</v>
      </c>
      <c r="T170" s="37">
        <f t="shared" si="38"/>
        <v>0.59197724886292125</v>
      </c>
      <c r="U170" s="37">
        <f t="shared" si="39"/>
        <v>0.52975027454316725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3505000</v>
      </c>
      <c r="E175" s="31">
        <v>3505000</v>
      </c>
      <c r="F175" s="31">
        <v>167803</v>
      </c>
      <c r="G175" s="36">
        <f t="shared" si="40"/>
        <v>4.7875320970042795E-2</v>
      </c>
      <c r="H175" s="31">
        <v>180534</v>
      </c>
      <c r="I175" s="36">
        <f t="shared" si="41"/>
        <v>5.1507560627674753E-2</v>
      </c>
      <c r="J175" s="31">
        <v>194693</v>
      </c>
      <c r="K175" s="36">
        <f t="shared" si="42"/>
        <v>5.5547218259629098E-2</v>
      </c>
      <c r="L175" s="31">
        <v>0</v>
      </c>
      <c r="M175" s="36">
        <f t="shared" si="43"/>
        <v>0</v>
      </c>
      <c r="N175" s="31">
        <f t="shared" si="44"/>
        <v>543030</v>
      </c>
      <c r="O175" s="36">
        <f t="shared" si="45"/>
        <v>0.15493009985734665</v>
      </c>
      <c r="P175" s="31">
        <v>160846</v>
      </c>
      <c r="Q175" s="31">
        <v>3506044</v>
      </c>
      <c r="R175" s="31">
        <v>3506044</v>
      </c>
      <c r="S175" s="31">
        <v>386495</v>
      </c>
      <c r="T175" s="36">
        <f t="shared" si="46"/>
        <v>0.11023677968673525</v>
      </c>
      <c r="U175" s="36">
        <f t="shared" si="47"/>
        <v>0.2104310955821096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6445383</v>
      </c>
      <c r="E176" s="31">
        <v>6445383</v>
      </c>
      <c r="F176" s="31">
        <v>0</v>
      </c>
      <c r="G176" s="36">
        <f t="shared" si="40"/>
        <v>0</v>
      </c>
      <c r="H176" s="31">
        <v>17970</v>
      </c>
      <c r="I176" s="36">
        <f t="shared" si="41"/>
        <v>2.7880422311598861E-3</v>
      </c>
      <c r="J176" s="31">
        <v>1112712</v>
      </c>
      <c r="K176" s="36">
        <f t="shared" si="42"/>
        <v>0.17263706439167387</v>
      </c>
      <c r="L176" s="31">
        <v>0</v>
      </c>
      <c r="M176" s="36">
        <f t="shared" si="43"/>
        <v>0</v>
      </c>
      <c r="N176" s="31">
        <f t="shared" si="44"/>
        <v>1130682</v>
      </c>
      <c r="O176" s="36">
        <f t="shared" si="45"/>
        <v>0.17542510662283373</v>
      </c>
      <c r="P176" s="31">
        <v>0</v>
      </c>
      <c r="Q176" s="31">
        <v>6109366</v>
      </c>
      <c r="R176" s="31">
        <v>6109366</v>
      </c>
      <c r="S176" s="31">
        <v>-159</v>
      </c>
      <c r="T176" s="36">
        <f t="shared" si="46"/>
        <v>-2.6025613787093456E-5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1000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-500</v>
      </c>
      <c r="K177" s="36">
        <f t="shared" si="42"/>
        <v>-0.5</v>
      </c>
      <c r="L177" s="31">
        <v>0</v>
      </c>
      <c r="M177" s="36">
        <f t="shared" si="43"/>
        <v>0</v>
      </c>
      <c r="N177" s="31">
        <f t="shared" si="44"/>
        <v>-500</v>
      </c>
      <c r="O177" s="36">
        <f t="shared" si="45"/>
        <v>-0.5</v>
      </c>
      <c r="P177" s="31">
        <v>307500</v>
      </c>
      <c r="Q177" s="31">
        <v>0</v>
      </c>
      <c r="R177" s="31">
        <v>0</v>
      </c>
      <c r="S177" s="31">
        <v>463300</v>
      </c>
      <c r="T177" s="36">
        <f t="shared" si="46"/>
        <v>0</v>
      </c>
      <c r="U177" s="36">
        <f t="shared" si="47"/>
        <v>-1.0016260162601627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511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9950383</v>
      </c>
      <c r="E179" s="32">
        <f>SUM(E173:E178)</f>
        <v>9951383</v>
      </c>
      <c r="F179" s="32">
        <f>SUM(F173:F178)</f>
        <v>167803</v>
      </c>
      <c r="G179" s="37">
        <f t="shared" si="40"/>
        <v>1.6863973979695052E-2</v>
      </c>
      <c r="H179" s="32">
        <f>SUM(H173:H178)</f>
        <v>198504</v>
      </c>
      <c r="I179" s="37">
        <f t="shared" si="41"/>
        <v>1.9949382852901241E-2</v>
      </c>
      <c r="J179" s="32">
        <f>SUM(J173:J178)</f>
        <v>1306905</v>
      </c>
      <c r="K179" s="37">
        <f t="shared" si="42"/>
        <v>0.13132898211233554</v>
      </c>
      <c r="L179" s="32">
        <f>SUM(L173:L178)</f>
        <v>0</v>
      </c>
      <c r="M179" s="37">
        <f t="shared" si="43"/>
        <v>0</v>
      </c>
      <c r="N179" s="32">
        <f t="shared" si="44"/>
        <v>1673212</v>
      </c>
      <c r="O179" s="37">
        <f t="shared" si="45"/>
        <v>0.16813863962426126</v>
      </c>
      <c r="P179" s="32">
        <f>SUM(P173:P178)</f>
        <v>468346</v>
      </c>
      <c r="Q179" s="32">
        <f>SUM(Q173:Q178)</f>
        <v>9615410</v>
      </c>
      <c r="R179" s="32">
        <f>SUM(R173:R178)</f>
        <v>9615410</v>
      </c>
      <c r="S179" s="32">
        <f>SUM(S173:S178)</f>
        <v>850147</v>
      </c>
      <c r="T179" s="37">
        <f t="shared" si="46"/>
        <v>8.84150545842559E-2</v>
      </c>
      <c r="U179" s="37">
        <f t="shared" si="47"/>
        <v>1.7904690122260036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359503</v>
      </c>
      <c r="G180" s="36">
        <f t="shared" si="40"/>
        <v>0</v>
      </c>
      <c r="H180" s="31">
        <v>102867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462370</v>
      </c>
      <c r="O180" s="36">
        <f t="shared" si="45"/>
        <v>0</v>
      </c>
      <c r="P180" s="31">
        <v>402219</v>
      </c>
      <c r="Q180" s="31">
        <v>0</v>
      </c>
      <c r="R180" s="31">
        <v>0</v>
      </c>
      <c r="S180" s="31">
        <v>1158928</v>
      </c>
      <c r="T180" s="36">
        <f t="shared" si="46"/>
        <v>0</v>
      </c>
      <c r="U180" s="36">
        <f t="shared" si="47"/>
        <v>-1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1057895</v>
      </c>
      <c r="E181" s="31">
        <v>726000</v>
      </c>
      <c r="F181" s="31">
        <v>156553</v>
      </c>
      <c r="G181" s="36">
        <f t="shared" si="40"/>
        <v>0.14798538607328704</v>
      </c>
      <c r="H181" s="31">
        <v>147277</v>
      </c>
      <c r="I181" s="36">
        <f t="shared" si="41"/>
        <v>0.13921703004551492</v>
      </c>
      <c r="J181" s="31">
        <v>420856</v>
      </c>
      <c r="K181" s="36">
        <f t="shared" si="42"/>
        <v>0.57969146005509642</v>
      </c>
      <c r="L181" s="31">
        <v>0</v>
      </c>
      <c r="M181" s="36">
        <f t="shared" si="43"/>
        <v>0</v>
      </c>
      <c r="N181" s="31">
        <f t="shared" si="44"/>
        <v>724686</v>
      </c>
      <c r="O181" s="36">
        <f t="shared" si="45"/>
        <v>0.99819008264462805</v>
      </c>
      <c r="P181" s="31">
        <v>144084</v>
      </c>
      <c r="Q181" s="31">
        <v>588288</v>
      </c>
      <c r="R181" s="31">
        <v>896450</v>
      </c>
      <c r="S181" s="31">
        <v>640892</v>
      </c>
      <c r="T181" s="36">
        <f t="shared" si="46"/>
        <v>0.71492219309498573</v>
      </c>
      <c r="U181" s="36">
        <f t="shared" si="47"/>
        <v>1.9209072485494572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64020</v>
      </c>
      <c r="E182" s="31">
        <v>139750</v>
      </c>
      <c r="F182" s="31">
        <v>65011</v>
      </c>
      <c r="G182" s="36">
        <f t="shared" si="40"/>
        <v>1.0154795376444861</v>
      </c>
      <c r="H182" s="31">
        <v>16511</v>
      </c>
      <c r="I182" s="36">
        <f t="shared" si="41"/>
        <v>0.25790378006872855</v>
      </c>
      <c r="J182" s="31">
        <v>2684</v>
      </c>
      <c r="K182" s="36">
        <f t="shared" si="42"/>
        <v>1.9205724508050089E-2</v>
      </c>
      <c r="L182" s="31">
        <v>0</v>
      </c>
      <c r="M182" s="36">
        <f t="shared" si="43"/>
        <v>0</v>
      </c>
      <c r="N182" s="31">
        <f t="shared" si="44"/>
        <v>84206</v>
      </c>
      <c r="O182" s="36">
        <f t="shared" si="45"/>
        <v>0.60254740608228985</v>
      </c>
      <c r="P182" s="31">
        <v>2495</v>
      </c>
      <c r="Q182" s="31">
        <v>61035</v>
      </c>
      <c r="R182" s="31">
        <v>61035</v>
      </c>
      <c r="S182" s="31">
        <v>82007</v>
      </c>
      <c r="T182" s="36">
        <f t="shared" si="46"/>
        <v>1.3436061276316866</v>
      </c>
      <c r="U182" s="36">
        <f t="shared" si="47"/>
        <v>7.5751503006012078E-2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191243</v>
      </c>
      <c r="E184" s="31">
        <v>181411</v>
      </c>
      <c r="F184" s="31">
        <v>69096</v>
      </c>
      <c r="G184" s="36">
        <f t="shared" si="40"/>
        <v>0.36129949854373755</v>
      </c>
      <c r="H184" s="31">
        <v>21609</v>
      </c>
      <c r="I184" s="36">
        <f t="shared" si="41"/>
        <v>0.11299237096259733</v>
      </c>
      <c r="J184" s="31">
        <v>21047</v>
      </c>
      <c r="K184" s="36">
        <f t="shared" si="42"/>
        <v>0.11601832303443561</v>
      </c>
      <c r="L184" s="31">
        <v>0</v>
      </c>
      <c r="M184" s="36">
        <f t="shared" si="43"/>
        <v>0</v>
      </c>
      <c r="N184" s="31">
        <f t="shared" si="44"/>
        <v>111752</v>
      </c>
      <c r="O184" s="36">
        <f t="shared" si="45"/>
        <v>0.61601556686198744</v>
      </c>
      <c r="P184" s="31">
        <v>24746</v>
      </c>
      <c r="Q184" s="31">
        <v>112000</v>
      </c>
      <c r="R184" s="31">
        <v>182310</v>
      </c>
      <c r="S184" s="31">
        <v>115902</v>
      </c>
      <c r="T184" s="36">
        <f t="shared" si="46"/>
        <v>0.63574131973013004</v>
      </c>
      <c r="U184" s="36">
        <f t="shared" si="47"/>
        <v>-0.14947870362886928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1313158</v>
      </c>
      <c r="E185" s="32">
        <f>SUM(E180:E184)</f>
        <v>1047161</v>
      </c>
      <c r="F185" s="32">
        <f>SUM(F180:F184)</f>
        <v>650163</v>
      </c>
      <c r="G185" s="37">
        <f t="shared" si="40"/>
        <v>0.49511406852793038</v>
      </c>
      <c r="H185" s="32">
        <f>SUM(H180:H184)</f>
        <v>288264</v>
      </c>
      <c r="I185" s="37">
        <f t="shared" si="41"/>
        <v>0.21951966176195095</v>
      </c>
      <c r="J185" s="32">
        <f>SUM(J180:J184)</f>
        <v>444587</v>
      </c>
      <c r="K185" s="37">
        <f t="shared" si="42"/>
        <v>0.42456413101710244</v>
      </c>
      <c r="L185" s="32">
        <f>SUM(L180:L184)</f>
        <v>0</v>
      </c>
      <c r="M185" s="37">
        <f t="shared" si="43"/>
        <v>0</v>
      </c>
      <c r="N185" s="32">
        <f t="shared" si="44"/>
        <v>1383014</v>
      </c>
      <c r="O185" s="37">
        <f t="shared" si="45"/>
        <v>1.320727185217937</v>
      </c>
      <c r="P185" s="32">
        <f>SUM(P180:P184)</f>
        <v>573544</v>
      </c>
      <c r="Q185" s="32">
        <f>SUM(Q180:Q184)</f>
        <v>761323</v>
      </c>
      <c r="R185" s="32">
        <f>SUM(R180:R184)</f>
        <v>1139795</v>
      </c>
      <c r="S185" s="32">
        <f>SUM(S180:S184)</f>
        <v>1997729</v>
      </c>
      <c r="T185" s="37">
        <f t="shared" si="46"/>
        <v>1.7527090397834699</v>
      </c>
      <c r="U185" s="37">
        <f t="shared" si="47"/>
        <v>-0.2248423834962967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6818500</v>
      </c>
      <c r="E186" s="31">
        <v>6818500</v>
      </c>
      <c r="F186" s="31">
        <v>754391</v>
      </c>
      <c r="G186" s="36">
        <f t="shared" si="40"/>
        <v>0.11063885018699128</v>
      </c>
      <c r="H186" s="31">
        <v>836417</v>
      </c>
      <c r="I186" s="36">
        <f t="shared" si="41"/>
        <v>0.12266876879078976</v>
      </c>
      <c r="J186" s="31">
        <v>260848</v>
      </c>
      <c r="K186" s="36">
        <f t="shared" si="42"/>
        <v>3.8255921390335117E-2</v>
      </c>
      <c r="L186" s="31">
        <v>0</v>
      </c>
      <c r="M186" s="36">
        <f t="shared" si="43"/>
        <v>0</v>
      </c>
      <c r="N186" s="31">
        <f t="shared" si="44"/>
        <v>1851656</v>
      </c>
      <c r="O186" s="36">
        <f t="shared" si="45"/>
        <v>0.27156354036811614</v>
      </c>
      <c r="P186" s="31">
        <v>1286720</v>
      </c>
      <c r="Q186" s="31">
        <v>6500000</v>
      </c>
      <c r="R186" s="31">
        <v>6500000</v>
      </c>
      <c r="S186" s="31">
        <v>2012427</v>
      </c>
      <c r="T186" s="36">
        <f t="shared" si="46"/>
        <v>0.30960415384615386</v>
      </c>
      <c r="U186" s="36">
        <f t="shared" si="47"/>
        <v>-0.79727679681671226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24244252</v>
      </c>
      <c r="E187" s="31">
        <v>22617491</v>
      </c>
      <c r="F187" s="31">
        <v>1688343</v>
      </c>
      <c r="G187" s="36">
        <f t="shared" si="40"/>
        <v>6.9638898325260767E-2</v>
      </c>
      <c r="H187" s="31">
        <v>2520480</v>
      </c>
      <c r="I187" s="36">
        <f t="shared" si="41"/>
        <v>0.10396196178789101</v>
      </c>
      <c r="J187" s="31">
        <v>2767398</v>
      </c>
      <c r="K187" s="36">
        <f t="shared" si="42"/>
        <v>0.12235654255372534</v>
      </c>
      <c r="L187" s="31">
        <v>0</v>
      </c>
      <c r="M187" s="36">
        <f t="shared" si="43"/>
        <v>0</v>
      </c>
      <c r="N187" s="31">
        <f t="shared" si="44"/>
        <v>6976221</v>
      </c>
      <c r="O187" s="36">
        <f t="shared" si="45"/>
        <v>0.30844362887112459</v>
      </c>
      <c r="P187" s="31">
        <v>3234862</v>
      </c>
      <c r="Q187" s="31">
        <v>13712249</v>
      </c>
      <c r="R187" s="31">
        <v>13712249</v>
      </c>
      <c r="S187" s="31">
        <v>8059251</v>
      </c>
      <c r="T187" s="36">
        <f t="shared" si="46"/>
        <v>0.58774100441145727</v>
      </c>
      <c r="U187" s="36">
        <f t="shared" si="47"/>
        <v>-0.14450817376444502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132531</v>
      </c>
      <c r="E188" s="31">
        <v>373131</v>
      </c>
      <c r="F188" s="31">
        <v>17817</v>
      </c>
      <c r="G188" s="36">
        <f t="shared" si="40"/>
        <v>0.13443647146705298</v>
      </c>
      <c r="H188" s="31">
        <v>8144</v>
      </c>
      <c r="I188" s="36">
        <f t="shared" si="41"/>
        <v>6.1449774015136079E-2</v>
      </c>
      <c r="J188" s="31">
        <v>104490</v>
      </c>
      <c r="K188" s="36">
        <f t="shared" si="42"/>
        <v>0.28003569791842542</v>
      </c>
      <c r="L188" s="31">
        <v>0</v>
      </c>
      <c r="M188" s="36">
        <f t="shared" si="43"/>
        <v>0</v>
      </c>
      <c r="N188" s="31">
        <f t="shared" si="44"/>
        <v>130451</v>
      </c>
      <c r="O188" s="36">
        <f t="shared" si="45"/>
        <v>0.34961179853724295</v>
      </c>
      <c r="P188" s="31">
        <v>8899</v>
      </c>
      <c r="Q188" s="31">
        <v>259247</v>
      </c>
      <c r="R188" s="31">
        <v>130747</v>
      </c>
      <c r="S188" s="31">
        <v>24443</v>
      </c>
      <c r="T188" s="36">
        <f t="shared" si="46"/>
        <v>0.18694884012635088</v>
      </c>
      <c r="U188" s="36">
        <f t="shared" si="47"/>
        <v>10.741768738060456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781427</v>
      </c>
      <c r="E189" s="31">
        <v>414650</v>
      </c>
      <c r="F189" s="31">
        <v>52175</v>
      </c>
      <c r="G189" s="36">
        <f t="shared" si="40"/>
        <v>6.6768872844168423E-2</v>
      </c>
      <c r="H189" s="31">
        <v>18970</v>
      </c>
      <c r="I189" s="36">
        <f t="shared" si="41"/>
        <v>2.4276100006782462E-2</v>
      </c>
      <c r="J189" s="31">
        <v>82200</v>
      </c>
      <c r="K189" s="36">
        <f t="shared" si="42"/>
        <v>0.19823947907874109</v>
      </c>
      <c r="L189" s="31">
        <v>0</v>
      </c>
      <c r="M189" s="36">
        <f t="shared" si="43"/>
        <v>0</v>
      </c>
      <c r="N189" s="31">
        <f t="shared" si="44"/>
        <v>153345</v>
      </c>
      <c r="O189" s="36">
        <f t="shared" si="45"/>
        <v>0.36981791872663694</v>
      </c>
      <c r="P189" s="31">
        <v>52200</v>
      </c>
      <c r="Q189" s="31">
        <v>12695682</v>
      </c>
      <c r="R189" s="31">
        <v>744926</v>
      </c>
      <c r="S189" s="31">
        <v>102070</v>
      </c>
      <c r="T189" s="36">
        <f t="shared" si="46"/>
        <v>0.13702032148159682</v>
      </c>
      <c r="U189" s="36">
        <f t="shared" si="47"/>
        <v>0.57471264367816088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57302000</v>
      </c>
      <c r="E190" s="31">
        <v>54602000</v>
      </c>
      <c r="F190" s="31">
        <v>23875869</v>
      </c>
      <c r="G190" s="36">
        <f t="shared" si="40"/>
        <v>0.4166672890998569</v>
      </c>
      <c r="H190" s="31">
        <v>19100667</v>
      </c>
      <c r="I190" s="36">
        <f t="shared" si="41"/>
        <v>0.33333333915046598</v>
      </c>
      <c r="J190" s="31">
        <v>14325465</v>
      </c>
      <c r="K190" s="36">
        <f t="shared" si="42"/>
        <v>0.2623615435332039</v>
      </c>
      <c r="L190" s="31">
        <v>0</v>
      </c>
      <c r="M190" s="36">
        <f t="shared" si="43"/>
        <v>0</v>
      </c>
      <c r="N190" s="31">
        <f t="shared" si="44"/>
        <v>57302001</v>
      </c>
      <c r="O190" s="36">
        <f t="shared" si="45"/>
        <v>1.0494487564558075</v>
      </c>
      <c r="P190" s="31">
        <v>13250000</v>
      </c>
      <c r="Q190" s="31">
        <v>53000000</v>
      </c>
      <c r="R190" s="31">
        <v>49044000</v>
      </c>
      <c r="S190" s="31">
        <v>53000000</v>
      </c>
      <c r="T190" s="36">
        <f t="shared" si="46"/>
        <v>1.0806622624582007</v>
      </c>
      <c r="U190" s="36">
        <f t="shared" si="47"/>
        <v>8.1167169811320772E-2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89278710</v>
      </c>
      <c r="E191" s="32">
        <f>SUM(E186:E190)</f>
        <v>84825772</v>
      </c>
      <c r="F191" s="32">
        <f>SUM(F186:F190)</f>
        <v>26388595</v>
      </c>
      <c r="G191" s="37">
        <f t="shared" si="40"/>
        <v>0.29557545130300383</v>
      </c>
      <c r="H191" s="32">
        <f>SUM(H186:H190)</f>
        <v>22484678</v>
      </c>
      <c r="I191" s="37">
        <f t="shared" si="41"/>
        <v>0.25184815058371701</v>
      </c>
      <c r="J191" s="32">
        <f>SUM(J186:J190)</f>
        <v>17540401</v>
      </c>
      <c r="K191" s="37">
        <f t="shared" si="42"/>
        <v>0.20678150739376708</v>
      </c>
      <c r="L191" s="32">
        <f>SUM(L186:L190)</f>
        <v>0</v>
      </c>
      <c r="M191" s="37">
        <f t="shared" si="43"/>
        <v>0</v>
      </c>
      <c r="N191" s="32">
        <f t="shared" si="44"/>
        <v>66413674</v>
      </c>
      <c r="O191" s="37">
        <f t="shared" si="45"/>
        <v>0.78294216998107602</v>
      </c>
      <c r="P191" s="32">
        <f>SUM(P186:P190)</f>
        <v>17832681</v>
      </c>
      <c r="Q191" s="32">
        <f>SUM(Q186:Q190)</f>
        <v>86167178</v>
      </c>
      <c r="R191" s="32">
        <f>SUM(R186:R190)</f>
        <v>70131922</v>
      </c>
      <c r="S191" s="32">
        <f>SUM(S186:S190)</f>
        <v>63198191</v>
      </c>
      <c r="T191" s="37">
        <f t="shared" si="46"/>
        <v>0.90113302470164725</v>
      </c>
      <c r="U191" s="37">
        <f t="shared" si="47"/>
        <v>-1.6390132252127376E-2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5281152</v>
      </c>
      <c r="E192" s="31">
        <v>5281152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4982218</v>
      </c>
      <c r="R192" s="31">
        <v>4982218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665195</v>
      </c>
      <c r="E193" s="31">
        <v>3063269</v>
      </c>
      <c r="F193" s="31">
        <v>180600</v>
      </c>
      <c r="G193" s="36">
        <f t="shared" si="40"/>
        <v>0.27149933478153021</v>
      </c>
      <c r="H193" s="31">
        <v>256068</v>
      </c>
      <c r="I193" s="36">
        <f t="shared" si="41"/>
        <v>0.38495178105668265</v>
      </c>
      <c r="J193" s="31">
        <v>222350</v>
      </c>
      <c r="K193" s="36">
        <f t="shared" si="42"/>
        <v>7.2585855176283895E-2</v>
      </c>
      <c r="L193" s="31">
        <v>0</v>
      </c>
      <c r="M193" s="36">
        <f t="shared" si="43"/>
        <v>0</v>
      </c>
      <c r="N193" s="31">
        <f t="shared" si="44"/>
        <v>659018</v>
      </c>
      <c r="O193" s="36">
        <f t="shared" si="45"/>
        <v>0.21513553004976058</v>
      </c>
      <c r="P193" s="31">
        <v>206415</v>
      </c>
      <c r="Q193" s="31">
        <v>634123</v>
      </c>
      <c r="R193" s="31">
        <v>541232</v>
      </c>
      <c r="S193" s="31">
        <v>486140</v>
      </c>
      <c r="T193" s="36">
        <f t="shared" si="46"/>
        <v>0.89821000975552079</v>
      </c>
      <c r="U193" s="36">
        <f t="shared" si="47"/>
        <v>7.7198846983019598E-2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6967212</v>
      </c>
      <c r="E194" s="31">
        <v>7316408</v>
      </c>
      <c r="F194" s="31">
        <v>1963262</v>
      </c>
      <c r="G194" s="36">
        <f t="shared" si="40"/>
        <v>0.28178588508574159</v>
      </c>
      <c r="H194" s="31">
        <v>1538491</v>
      </c>
      <c r="I194" s="36">
        <f t="shared" si="41"/>
        <v>0.22081874356629308</v>
      </c>
      <c r="J194" s="31">
        <v>1316964</v>
      </c>
      <c r="K194" s="36">
        <f t="shared" si="42"/>
        <v>0.18000144333120843</v>
      </c>
      <c r="L194" s="31">
        <v>0</v>
      </c>
      <c r="M194" s="36">
        <f t="shared" si="43"/>
        <v>0</v>
      </c>
      <c r="N194" s="31">
        <f t="shared" si="44"/>
        <v>4818717</v>
      </c>
      <c r="O194" s="36">
        <f t="shared" si="45"/>
        <v>0.65861786275451017</v>
      </c>
      <c r="P194" s="31">
        <v>1581637</v>
      </c>
      <c r="Q194" s="31">
        <v>6641648</v>
      </c>
      <c r="R194" s="31">
        <v>6641648</v>
      </c>
      <c r="S194" s="31">
        <v>5167611</v>
      </c>
      <c r="T194" s="36">
        <f t="shared" si="46"/>
        <v>0.77806155942019206</v>
      </c>
      <c r="U194" s="36">
        <f t="shared" si="47"/>
        <v>-0.16734117879134092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17173</v>
      </c>
      <c r="E195" s="31">
        <v>37768</v>
      </c>
      <c r="F195" s="31">
        <v>2566</v>
      </c>
      <c r="G195" s="36">
        <f t="shared" si="40"/>
        <v>0.14942060210796018</v>
      </c>
      <c r="H195" s="31">
        <v>27920</v>
      </c>
      <c r="I195" s="36">
        <f t="shared" si="41"/>
        <v>1.6258079543469399</v>
      </c>
      <c r="J195" s="31">
        <v>67498</v>
      </c>
      <c r="K195" s="36">
        <f t="shared" si="42"/>
        <v>1.787174327472993</v>
      </c>
      <c r="L195" s="31">
        <v>0</v>
      </c>
      <c r="M195" s="36">
        <f t="shared" si="43"/>
        <v>0</v>
      </c>
      <c r="N195" s="31">
        <f t="shared" si="44"/>
        <v>97984</v>
      </c>
      <c r="O195" s="36">
        <f t="shared" si="45"/>
        <v>2.5943656005083668</v>
      </c>
      <c r="P195" s="31">
        <v>2830</v>
      </c>
      <c r="Q195" s="31">
        <v>16361</v>
      </c>
      <c r="R195" s="31">
        <v>16371</v>
      </c>
      <c r="S195" s="31">
        <v>5093</v>
      </c>
      <c r="T195" s="36">
        <f t="shared" si="46"/>
        <v>0.31109889438641503</v>
      </c>
      <c r="U195" s="36">
        <f t="shared" si="47"/>
        <v>22.850883392226148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11176032</v>
      </c>
      <c r="E196" s="31">
        <v>11176032</v>
      </c>
      <c r="F196" s="31">
        <v>3739884</v>
      </c>
      <c r="G196" s="36">
        <f t="shared" si="40"/>
        <v>0.33463433175567142</v>
      </c>
      <c r="H196" s="31">
        <v>1119461</v>
      </c>
      <c r="I196" s="36">
        <f t="shared" si="41"/>
        <v>0.10016623073377026</v>
      </c>
      <c r="J196" s="31">
        <v>3927930</v>
      </c>
      <c r="K196" s="36">
        <f t="shared" si="42"/>
        <v>0.35146016045766509</v>
      </c>
      <c r="L196" s="31">
        <v>0</v>
      </c>
      <c r="M196" s="36">
        <f t="shared" si="43"/>
        <v>0</v>
      </c>
      <c r="N196" s="31">
        <f t="shared" si="44"/>
        <v>8787275</v>
      </c>
      <c r="O196" s="36">
        <f t="shared" si="45"/>
        <v>0.7862607229471068</v>
      </c>
      <c r="P196" s="31">
        <v>4206064</v>
      </c>
      <c r="Q196" s="31">
        <v>8537195</v>
      </c>
      <c r="R196" s="31">
        <v>14537195</v>
      </c>
      <c r="S196" s="31">
        <v>11796755</v>
      </c>
      <c r="T196" s="36">
        <f t="shared" si="46"/>
        <v>0.81148770447118579</v>
      </c>
      <c r="U196" s="36">
        <f t="shared" si="47"/>
        <v>-6.6126906295291721E-2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65812</v>
      </c>
      <c r="E197" s="31">
        <v>65812</v>
      </c>
      <c r="F197" s="31">
        <v>6241</v>
      </c>
      <c r="G197" s="36">
        <f t="shared" si="40"/>
        <v>9.4830729958062354E-2</v>
      </c>
      <c r="H197" s="31">
        <v>27836</v>
      </c>
      <c r="I197" s="36">
        <f t="shared" si="41"/>
        <v>0.42296237768188172</v>
      </c>
      <c r="J197" s="31">
        <v>62699</v>
      </c>
      <c r="K197" s="36">
        <f t="shared" si="42"/>
        <v>0.95269859600072937</v>
      </c>
      <c r="L197" s="31">
        <v>0</v>
      </c>
      <c r="M197" s="36">
        <f t="shared" si="43"/>
        <v>0</v>
      </c>
      <c r="N197" s="31">
        <f t="shared" si="44"/>
        <v>96776</v>
      </c>
      <c r="O197" s="36">
        <f t="shared" si="45"/>
        <v>1.4704917036406735</v>
      </c>
      <c r="P197" s="31">
        <v>17648</v>
      </c>
      <c r="Q197" s="31">
        <v>52650</v>
      </c>
      <c r="R197" s="31">
        <v>52650</v>
      </c>
      <c r="S197" s="31">
        <v>50842</v>
      </c>
      <c r="T197" s="36">
        <f t="shared" si="46"/>
        <v>0.9656600189933523</v>
      </c>
      <c r="U197" s="36">
        <f t="shared" si="47"/>
        <v>2.5527538531278333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24172576</v>
      </c>
      <c r="E198" s="32">
        <f>SUM(E192:E197)</f>
        <v>26940441</v>
      </c>
      <c r="F198" s="32">
        <f>SUM(F192:F197)</f>
        <v>5892553</v>
      </c>
      <c r="G198" s="37">
        <f t="shared" si="40"/>
        <v>0.24377017161927633</v>
      </c>
      <c r="H198" s="32">
        <f>SUM(H192:H197)</f>
        <v>2969776</v>
      </c>
      <c r="I198" s="37">
        <f t="shared" si="41"/>
        <v>0.12285724119762825</v>
      </c>
      <c r="J198" s="32">
        <f>SUM(J192:J197)</f>
        <v>5597441</v>
      </c>
      <c r="K198" s="37">
        <f t="shared" si="42"/>
        <v>0.20777094925803183</v>
      </c>
      <c r="L198" s="32">
        <f>SUM(L192:L197)</f>
        <v>0</v>
      </c>
      <c r="M198" s="37">
        <f t="shared" si="43"/>
        <v>0</v>
      </c>
      <c r="N198" s="32">
        <f t="shared" si="44"/>
        <v>14459770</v>
      </c>
      <c r="O198" s="37">
        <f t="shared" si="45"/>
        <v>0.53673100599949353</v>
      </c>
      <c r="P198" s="32">
        <f>SUM(P192:P197)</f>
        <v>6014594</v>
      </c>
      <c r="Q198" s="32">
        <f>SUM(Q192:Q197)</f>
        <v>20864195</v>
      </c>
      <c r="R198" s="32">
        <f>SUM(R192:R197)</f>
        <v>26771314</v>
      </c>
      <c r="S198" s="32">
        <f>SUM(S192:S197)</f>
        <v>17506441</v>
      </c>
      <c r="T198" s="37">
        <f t="shared" si="46"/>
        <v>0.6539253545791589</v>
      </c>
      <c r="U198" s="37">
        <f t="shared" si="47"/>
        <v>-6.9356801140692093E-2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4345347</v>
      </c>
      <c r="G200" s="36">
        <f t="shared" si="40"/>
        <v>0</v>
      </c>
      <c r="H200" s="31">
        <v>4271267</v>
      </c>
      <c r="I200" s="36">
        <f t="shared" si="41"/>
        <v>0</v>
      </c>
      <c r="J200" s="31">
        <v>54971216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63587830</v>
      </c>
      <c r="O200" s="36">
        <f t="shared" si="45"/>
        <v>0</v>
      </c>
      <c r="P200" s="31">
        <v>66733504</v>
      </c>
      <c r="Q200" s="31">
        <v>100227956</v>
      </c>
      <c r="R200" s="31">
        <v>108186190</v>
      </c>
      <c r="S200" s="31">
        <v>69642750</v>
      </c>
      <c r="T200" s="36">
        <f t="shared" si="46"/>
        <v>0.64373049831960993</v>
      </c>
      <c r="U200" s="36">
        <f t="shared" si="47"/>
        <v>-0.17625761116934602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18424315</v>
      </c>
      <c r="E202" s="31">
        <v>19424315</v>
      </c>
      <c r="F202" s="31">
        <v>4081278</v>
      </c>
      <c r="G202" s="36">
        <f t="shared" si="40"/>
        <v>0.22151586096959372</v>
      </c>
      <c r="H202" s="31">
        <v>4197733</v>
      </c>
      <c r="I202" s="36">
        <f t="shared" si="41"/>
        <v>0.22783658442661234</v>
      </c>
      <c r="J202" s="31">
        <v>4083530</v>
      </c>
      <c r="K202" s="36">
        <f t="shared" si="42"/>
        <v>0.21022774805701</v>
      </c>
      <c r="L202" s="31">
        <v>0</v>
      </c>
      <c r="M202" s="36">
        <f t="shared" si="43"/>
        <v>0</v>
      </c>
      <c r="N202" s="31">
        <f t="shared" si="44"/>
        <v>12362541</v>
      </c>
      <c r="O202" s="36">
        <f t="shared" si="45"/>
        <v>0.63644669065550064</v>
      </c>
      <c r="P202" s="31">
        <v>4168566</v>
      </c>
      <c r="Q202" s="31">
        <v>16810263</v>
      </c>
      <c r="R202" s="31">
        <v>18575381</v>
      </c>
      <c r="S202" s="31">
        <v>10484937</v>
      </c>
      <c r="T202" s="36">
        <f t="shared" si="46"/>
        <v>0.56445340205942474</v>
      </c>
      <c r="U202" s="36">
        <f t="shared" si="47"/>
        <v>-2.0399341164323626E-2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18424315</v>
      </c>
      <c r="E204" s="32">
        <f>SUM(E199:E203)</f>
        <v>19424315</v>
      </c>
      <c r="F204" s="32">
        <f>SUM(F199:F203)</f>
        <v>8426625</v>
      </c>
      <c r="G204" s="37">
        <f t="shared" si="40"/>
        <v>0.45736435791507041</v>
      </c>
      <c r="H204" s="32">
        <f>SUM(H199:H203)</f>
        <v>8469000</v>
      </c>
      <c r="I204" s="37">
        <f t="shared" si="41"/>
        <v>0.4596643077368141</v>
      </c>
      <c r="J204" s="32">
        <f>SUM(J199:J203)</f>
        <v>59054746</v>
      </c>
      <c r="K204" s="37">
        <f t="shared" si="42"/>
        <v>3.0402485750462755</v>
      </c>
      <c r="L204" s="32">
        <f>SUM(L199:L203)</f>
        <v>0</v>
      </c>
      <c r="M204" s="37">
        <f t="shared" si="43"/>
        <v>0</v>
      </c>
      <c r="N204" s="32">
        <f t="shared" si="44"/>
        <v>75950371</v>
      </c>
      <c r="O204" s="37">
        <f t="shared" si="45"/>
        <v>3.9100668929637932</v>
      </c>
      <c r="P204" s="32">
        <f>SUM(P199:P203)</f>
        <v>70902070</v>
      </c>
      <c r="Q204" s="32">
        <f>SUM(Q199:Q203)</f>
        <v>117038219</v>
      </c>
      <c r="R204" s="32">
        <f>SUM(R199:R203)</f>
        <v>126761571</v>
      </c>
      <c r="S204" s="32">
        <f>SUM(S199:S203)</f>
        <v>80127687</v>
      </c>
      <c r="T204" s="37">
        <f t="shared" si="46"/>
        <v>0.6321133949972898</v>
      </c>
      <c r="U204" s="37">
        <f t="shared" si="47"/>
        <v>-0.16709419062095088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143139142</v>
      </c>
      <c r="E205" s="32">
        <f>SUM(E173:E178,E180:E184,E186:E190,E192:E197,E199:E203)</f>
        <v>142189072</v>
      </c>
      <c r="F205" s="32">
        <f>SUM(F173:F178,F180:F184,F186:F190,F192:F197,F199:F203)</f>
        <v>41525739</v>
      </c>
      <c r="G205" s="37">
        <f t="shared" si="40"/>
        <v>0.29010750253064949</v>
      </c>
      <c r="H205" s="32">
        <f>SUM(H173:H178,H180:H184,H186:H190,H192:H197,H199:H203)</f>
        <v>34410222</v>
      </c>
      <c r="I205" s="37">
        <f t="shared" si="41"/>
        <v>0.24039701174120492</v>
      </c>
      <c r="J205" s="32">
        <f>SUM(J173:J178,J180:J184,J186:J190,J192:J197,J199:J203)</f>
        <v>83944080</v>
      </c>
      <c r="K205" s="37">
        <f t="shared" si="42"/>
        <v>0.59036942023223837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159880041</v>
      </c>
      <c r="O205" s="37">
        <f t="shared" si="45"/>
        <v>1.1244186262077862</v>
      </c>
      <c r="P205" s="32">
        <f>SUM(P173:P178,P180:P184,P186:P190,P192:P197,P199:P203)</f>
        <v>95791235</v>
      </c>
      <c r="Q205" s="32">
        <f>SUM(Q173:Q178,Q180:Q184,Q186:Q190,Q192:Q197,Q199:Q203)</f>
        <v>234446325</v>
      </c>
      <c r="R205" s="32">
        <f>SUM(R173:R178,R180:R184,R186:R190,R192:R197,R199:R203)</f>
        <v>234420012</v>
      </c>
      <c r="S205" s="32">
        <f>SUM(S173:S178,S180:S184,S186:S190,S192:S197,S199:S203)</f>
        <v>163680195</v>
      </c>
      <c r="T205" s="37">
        <f t="shared" si="46"/>
        <v>0.69823473518122681</v>
      </c>
      <c r="U205" s="37">
        <f t="shared" si="47"/>
        <v>-0.12367681656886453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1070664</v>
      </c>
      <c r="E208" s="31">
        <v>2070664</v>
      </c>
      <c r="F208" s="31">
        <v>121700</v>
      </c>
      <c r="G208" s="36">
        <f t="shared" ref="G208:G231" si="48">IF(($D208     =0),0,($F208     /$D208     ))</f>
        <v>0.11366777999447072</v>
      </c>
      <c r="H208" s="31">
        <v>195586</v>
      </c>
      <c r="I208" s="36">
        <f t="shared" ref="I208:I231" si="49">IF(($D208     =0),0,($H208     /$D208     ))</f>
        <v>0.18267729184879664</v>
      </c>
      <c r="J208" s="31">
        <v>278826</v>
      </c>
      <c r="K208" s="36">
        <f t="shared" ref="K208:K231" si="50">IF(($E208     =0),0,($J208     /$E208     ))</f>
        <v>0.13465535692898509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596112</v>
      </c>
      <c r="O208" s="36">
        <f t="shared" ref="O208:O231" si="53">IF(($E208     =0),0,($N208     /$E208     ))</f>
        <v>0.28788446604567425</v>
      </c>
      <c r="P208" s="31">
        <v>131330</v>
      </c>
      <c r="Q208" s="31">
        <v>27910</v>
      </c>
      <c r="R208" s="31">
        <v>751456</v>
      </c>
      <c r="S208" s="31">
        <v>344144</v>
      </c>
      <c r="T208" s="36">
        <f t="shared" ref="T208:T231" si="54">IF(($R208     =0),0,($S208     /$R208     ))</f>
        <v>0.45796959502618917</v>
      </c>
      <c r="U208" s="36">
        <f t="shared" ref="U208:U231" si="55">IF(($P208     =0),0,(($J208     /$P208     )-1))</f>
        <v>1.1230944947841315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11247000</v>
      </c>
      <c r="E209" s="31">
        <v>52724015</v>
      </c>
      <c r="F209" s="31">
        <v>2073016</v>
      </c>
      <c r="G209" s="36">
        <f t="shared" si="48"/>
        <v>0.18431724015292966</v>
      </c>
      <c r="H209" s="31">
        <v>984418</v>
      </c>
      <c r="I209" s="36">
        <f t="shared" si="49"/>
        <v>8.7527162798968619E-2</v>
      </c>
      <c r="J209" s="31">
        <v>350447</v>
      </c>
      <c r="K209" s="36">
        <f t="shared" si="50"/>
        <v>6.6468192909815383E-3</v>
      </c>
      <c r="L209" s="31">
        <v>0</v>
      </c>
      <c r="M209" s="36">
        <f t="shared" si="51"/>
        <v>0</v>
      </c>
      <c r="N209" s="31">
        <f t="shared" si="52"/>
        <v>3407881</v>
      </c>
      <c r="O209" s="36">
        <f t="shared" si="53"/>
        <v>6.4636219377450677E-2</v>
      </c>
      <c r="P209" s="31">
        <v>421035</v>
      </c>
      <c r="Q209" s="31">
        <v>8223107</v>
      </c>
      <c r="R209" s="31">
        <v>10721638</v>
      </c>
      <c r="S209" s="31">
        <v>3089545</v>
      </c>
      <c r="T209" s="36">
        <f t="shared" si="54"/>
        <v>0.28815979424039501</v>
      </c>
      <c r="U209" s="36">
        <f t="shared" si="55"/>
        <v>-0.16765352049117055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5869247</v>
      </c>
      <c r="E210" s="31">
        <v>5869247</v>
      </c>
      <c r="F210" s="31">
        <v>381293</v>
      </c>
      <c r="G210" s="36">
        <f t="shared" si="48"/>
        <v>6.4964551670767992E-2</v>
      </c>
      <c r="H210" s="31">
        <v>517845</v>
      </c>
      <c r="I210" s="36">
        <f t="shared" si="49"/>
        <v>8.8230227829907318E-2</v>
      </c>
      <c r="J210" s="31">
        <v>548414</v>
      </c>
      <c r="K210" s="36">
        <f t="shared" si="50"/>
        <v>9.343856205063443E-2</v>
      </c>
      <c r="L210" s="31">
        <v>0</v>
      </c>
      <c r="M210" s="36">
        <f t="shared" si="51"/>
        <v>0</v>
      </c>
      <c r="N210" s="31">
        <f t="shared" si="52"/>
        <v>1447552</v>
      </c>
      <c r="O210" s="36">
        <f t="shared" si="53"/>
        <v>0.24663334155130973</v>
      </c>
      <c r="P210" s="31">
        <v>606882</v>
      </c>
      <c r="Q210" s="31">
        <v>5591488</v>
      </c>
      <c r="R210" s="31">
        <v>5595088</v>
      </c>
      <c r="S210" s="31">
        <v>921485</v>
      </c>
      <c r="T210" s="36">
        <f t="shared" si="54"/>
        <v>0.16469535421069337</v>
      </c>
      <c r="U210" s="36">
        <f t="shared" si="55"/>
        <v>-9.6341628191312312E-2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10795484</v>
      </c>
      <c r="E211" s="31">
        <v>10795484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10173936</v>
      </c>
      <c r="R211" s="31">
        <v>10173936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2882236</v>
      </c>
      <c r="E212" s="31">
        <v>4088280</v>
      </c>
      <c r="F212" s="31">
        <v>155944</v>
      </c>
      <c r="G212" s="36">
        <f t="shared" si="48"/>
        <v>5.4105215534050649E-2</v>
      </c>
      <c r="H212" s="31">
        <v>422615</v>
      </c>
      <c r="I212" s="36">
        <f t="shared" si="49"/>
        <v>0.14662747949855598</v>
      </c>
      <c r="J212" s="31">
        <v>198977</v>
      </c>
      <c r="K212" s="36">
        <f t="shared" si="50"/>
        <v>4.8670100873717065E-2</v>
      </c>
      <c r="L212" s="31">
        <v>0</v>
      </c>
      <c r="M212" s="36">
        <f t="shared" si="51"/>
        <v>0</v>
      </c>
      <c r="N212" s="31">
        <f t="shared" si="52"/>
        <v>777536</v>
      </c>
      <c r="O212" s="36">
        <f t="shared" si="53"/>
        <v>0.19018658213233927</v>
      </c>
      <c r="P212" s="31">
        <v>54550</v>
      </c>
      <c r="Q212" s="31">
        <v>4930000</v>
      </c>
      <c r="R212" s="31">
        <v>4755000</v>
      </c>
      <c r="S212" s="31">
        <v>337693</v>
      </c>
      <c r="T212" s="36">
        <f t="shared" si="54"/>
        <v>7.1018506834910622E-2</v>
      </c>
      <c r="U212" s="36">
        <f t="shared" si="55"/>
        <v>2.6476076993583866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9365476</v>
      </c>
      <c r="E213" s="31">
        <v>38650814</v>
      </c>
      <c r="F213" s="31">
        <v>1146586</v>
      </c>
      <c r="G213" s="36">
        <f t="shared" si="48"/>
        <v>0.12242687931718579</v>
      </c>
      <c r="H213" s="31">
        <v>47676</v>
      </c>
      <c r="I213" s="36">
        <f t="shared" si="49"/>
        <v>5.0906115183040352E-3</v>
      </c>
      <c r="J213" s="31">
        <v>263465</v>
      </c>
      <c r="K213" s="36">
        <f t="shared" si="50"/>
        <v>6.81654466578634E-3</v>
      </c>
      <c r="L213" s="31">
        <v>0</v>
      </c>
      <c r="M213" s="36">
        <f t="shared" si="51"/>
        <v>0</v>
      </c>
      <c r="N213" s="31">
        <f t="shared" si="52"/>
        <v>1457727</v>
      </c>
      <c r="O213" s="36">
        <f t="shared" si="53"/>
        <v>3.7715298829152734E-2</v>
      </c>
      <c r="P213" s="31">
        <v>974855</v>
      </c>
      <c r="Q213" s="31">
        <v>8888564</v>
      </c>
      <c r="R213" s="31">
        <v>8888564</v>
      </c>
      <c r="S213" s="31">
        <v>3237227</v>
      </c>
      <c r="T213" s="36">
        <f t="shared" si="54"/>
        <v>0.36420134905930812</v>
      </c>
      <c r="U213" s="36">
        <f t="shared" si="55"/>
        <v>-0.72973929456175535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24083195</v>
      </c>
      <c r="E214" s="31">
        <v>19084195</v>
      </c>
      <c r="F214" s="31">
        <v>1628703</v>
      </c>
      <c r="G214" s="36">
        <f t="shared" si="48"/>
        <v>6.7628194680979831E-2</v>
      </c>
      <c r="H214" s="31">
        <v>3019866</v>
      </c>
      <c r="I214" s="36">
        <f t="shared" si="49"/>
        <v>0.12539308011250169</v>
      </c>
      <c r="J214" s="31">
        <v>1497163</v>
      </c>
      <c r="K214" s="36">
        <f t="shared" si="50"/>
        <v>7.8450414073006486E-2</v>
      </c>
      <c r="L214" s="31">
        <v>0</v>
      </c>
      <c r="M214" s="36">
        <f t="shared" si="51"/>
        <v>0</v>
      </c>
      <c r="N214" s="31">
        <f t="shared" si="52"/>
        <v>6145732</v>
      </c>
      <c r="O214" s="36">
        <f t="shared" si="53"/>
        <v>0.32203255101931205</v>
      </c>
      <c r="P214" s="31">
        <v>1433099</v>
      </c>
      <c r="Q214" s="31">
        <v>39940550</v>
      </c>
      <c r="R214" s="31">
        <v>23340550</v>
      </c>
      <c r="S214" s="31">
        <v>3730456</v>
      </c>
      <c r="T214" s="36">
        <f t="shared" si="54"/>
        <v>0.15982725342804691</v>
      </c>
      <c r="U214" s="36">
        <f t="shared" si="55"/>
        <v>4.4703122394196049E-2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65313302</v>
      </c>
      <c r="E216" s="32">
        <f>SUM(E208:E215)</f>
        <v>133282699</v>
      </c>
      <c r="F216" s="32">
        <f>SUM(F208:F215)</f>
        <v>5507242</v>
      </c>
      <c r="G216" s="37">
        <f t="shared" si="48"/>
        <v>8.4320373206670823E-2</v>
      </c>
      <c r="H216" s="32">
        <f>SUM(H208:H215)</f>
        <v>5188006</v>
      </c>
      <c r="I216" s="37">
        <f t="shared" si="49"/>
        <v>7.9432609302160229E-2</v>
      </c>
      <c r="J216" s="32">
        <f>SUM(J208:J215)</f>
        <v>3137292</v>
      </c>
      <c r="K216" s="37">
        <f t="shared" si="50"/>
        <v>2.3538628970891415E-2</v>
      </c>
      <c r="L216" s="32">
        <f>SUM(L208:L215)</f>
        <v>0</v>
      </c>
      <c r="M216" s="37">
        <f t="shared" si="51"/>
        <v>0</v>
      </c>
      <c r="N216" s="32">
        <f t="shared" si="52"/>
        <v>13832540</v>
      </c>
      <c r="O216" s="37">
        <f t="shared" si="53"/>
        <v>0.10378346254827868</v>
      </c>
      <c r="P216" s="32">
        <f>SUM(P208:P215)</f>
        <v>3621751</v>
      </c>
      <c r="Q216" s="32">
        <f>SUM(Q208:Q215)</f>
        <v>77775555</v>
      </c>
      <c r="R216" s="32">
        <f>SUM(R208:R215)</f>
        <v>64226232</v>
      </c>
      <c r="S216" s="32">
        <f>SUM(S208:S215)</f>
        <v>11660550</v>
      </c>
      <c r="T216" s="37">
        <f t="shared" si="54"/>
        <v>0.18155432191631607</v>
      </c>
      <c r="U216" s="37">
        <f t="shared" si="55"/>
        <v>-0.13376375129046691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3362633</v>
      </c>
      <c r="E217" s="31">
        <v>3362633</v>
      </c>
      <c r="F217" s="31">
        <v>379057</v>
      </c>
      <c r="G217" s="36">
        <f t="shared" si="48"/>
        <v>0.11272624755660222</v>
      </c>
      <c r="H217" s="31">
        <v>322190</v>
      </c>
      <c r="I217" s="36">
        <f t="shared" si="49"/>
        <v>9.5814797511354938E-2</v>
      </c>
      <c r="J217" s="31">
        <v>915985</v>
      </c>
      <c r="K217" s="36">
        <f t="shared" si="50"/>
        <v>0.2724011213831542</v>
      </c>
      <c r="L217" s="31">
        <v>0</v>
      </c>
      <c r="M217" s="36">
        <f t="shared" si="51"/>
        <v>0</v>
      </c>
      <c r="N217" s="31">
        <f t="shared" si="52"/>
        <v>1617232</v>
      </c>
      <c r="O217" s="36">
        <f t="shared" si="53"/>
        <v>0.48094216645111137</v>
      </c>
      <c r="P217" s="31">
        <v>658617</v>
      </c>
      <c r="Q217" s="31">
        <v>2623143</v>
      </c>
      <c r="R217" s="31">
        <v>2623143</v>
      </c>
      <c r="S217" s="31">
        <v>1357891</v>
      </c>
      <c r="T217" s="36">
        <f t="shared" si="54"/>
        <v>0.51765801559426994</v>
      </c>
      <c r="U217" s="36">
        <f t="shared" si="55"/>
        <v>0.39077035667163162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27595024</v>
      </c>
      <c r="E218" s="31">
        <v>21365853</v>
      </c>
      <c r="F218" s="31">
        <v>6464568</v>
      </c>
      <c r="G218" s="36">
        <f t="shared" si="48"/>
        <v>0.23426571399249371</v>
      </c>
      <c r="H218" s="31">
        <v>4718342</v>
      </c>
      <c r="I218" s="36">
        <f t="shared" si="49"/>
        <v>0.17098524719529143</v>
      </c>
      <c r="J218" s="31">
        <v>1974251</v>
      </c>
      <c r="K218" s="36">
        <f t="shared" si="50"/>
        <v>9.2402161523810908E-2</v>
      </c>
      <c r="L218" s="31">
        <v>0</v>
      </c>
      <c r="M218" s="36">
        <f t="shared" si="51"/>
        <v>0</v>
      </c>
      <c r="N218" s="31">
        <f t="shared" si="52"/>
        <v>13157161</v>
      </c>
      <c r="O218" s="36">
        <f t="shared" si="53"/>
        <v>0.61580321646882064</v>
      </c>
      <c r="P218" s="31">
        <v>5024265</v>
      </c>
      <c r="Q218" s="31">
        <v>26869762</v>
      </c>
      <c r="R218" s="31">
        <v>26234192</v>
      </c>
      <c r="S218" s="31">
        <v>16797992</v>
      </c>
      <c r="T218" s="36">
        <f t="shared" si="54"/>
        <v>0.64030910500311955</v>
      </c>
      <c r="U218" s="36">
        <f t="shared" si="55"/>
        <v>-0.60705675357490096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21030079</v>
      </c>
      <c r="E219" s="31">
        <v>21030079</v>
      </c>
      <c r="F219" s="31">
        <v>675670</v>
      </c>
      <c r="G219" s="36">
        <f t="shared" si="48"/>
        <v>3.2128742835440607E-2</v>
      </c>
      <c r="H219" s="31">
        <v>1238717</v>
      </c>
      <c r="I219" s="36">
        <f t="shared" si="49"/>
        <v>5.8902156287667776E-2</v>
      </c>
      <c r="J219" s="31">
        <v>662927</v>
      </c>
      <c r="K219" s="36">
        <f t="shared" si="50"/>
        <v>3.1522801222002066E-2</v>
      </c>
      <c r="L219" s="31">
        <v>0</v>
      </c>
      <c r="M219" s="36">
        <f t="shared" si="51"/>
        <v>0</v>
      </c>
      <c r="N219" s="31">
        <f t="shared" si="52"/>
        <v>2577314</v>
      </c>
      <c r="O219" s="36">
        <f t="shared" si="53"/>
        <v>0.12255370034511046</v>
      </c>
      <c r="P219" s="31">
        <v>1078127</v>
      </c>
      <c r="Q219" s="31">
        <v>20023908</v>
      </c>
      <c r="R219" s="31">
        <v>20023908</v>
      </c>
      <c r="S219" s="31">
        <v>3423449</v>
      </c>
      <c r="T219" s="36">
        <f t="shared" si="54"/>
        <v>0.17096807476342779</v>
      </c>
      <c r="U219" s="36">
        <f t="shared" si="55"/>
        <v>-0.38511232906698378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12633264</v>
      </c>
      <c r="E220" s="31">
        <v>22322164</v>
      </c>
      <c r="F220" s="31">
        <v>4321012</v>
      </c>
      <c r="G220" s="36">
        <f t="shared" si="48"/>
        <v>0.3420344892657986</v>
      </c>
      <c r="H220" s="31">
        <v>5923460</v>
      </c>
      <c r="I220" s="36">
        <f t="shared" si="49"/>
        <v>0.46887803500346387</v>
      </c>
      <c r="J220" s="31">
        <v>3748918</v>
      </c>
      <c r="K220" s="36">
        <f t="shared" si="50"/>
        <v>0.16794599304977778</v>
      </c>
      <c r="L220" s="31">
        <v>0</v>
      </c>
      <c r="M220" s="36">
        <f t="shared" si="51"/>
        <v>0</v>
      </c>
      <c r="N220" s="31">
        <f t="shared" si="52"/>
        <v>13993390</v>
      </c>
      <c r="O220" s="36">
        <f t="shared" si="53"/>
        <v>0.62688321795324142</v>
      </c>
      <c r="P220" s="31">
        <v>58948</v>
      </c>
      <c r="Q220" s="31">
        <v>12074745</v>
      </c>
      <c r="R220" s="31">
        <v>3528155</v>
      </c>
      <c r="S220" s="31">
        <v>180891</v>
      </c>
      <c r="T220" s="36">
        <f t="shared" si="54"/>
        <v>5.1270706644124198E-2</v>
      </c>
      <c r="U220" s="36">
        <f t="shared" si="55"/>
        <v>62.597034674628489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5816270</v>
      </c>
      <c r="E222" s="31">
        <v>5716270</v>
      </c>
      <c r="F222" s="31">
        <v>13170</v>
      </c>
      <c r="G222" s="36">
        <f t="shared" si="48"/>
        <v>2.2643377972480644E-3</v>
      </c>
      <c r="H222" s="31">
        <v>274069</v>
      </c>
      <c r="I222" s="36">
        <f t="shared" si="49"/>
        <v>4.7121093071676522E-2</v>
      </c>
      <c r="J222" s="31">
        <v>27530</v>
      </c>
      <c r="K222" s="36">
        <f t="shared" si="50"/>
        <v>4.8160776170474802E-3</v>
      </c>
      <c r="L222" s="31">
        <v>0</v>
      </c>
      <c r="M222" s="36">
        <f t="shared" si="51"/>
        <v>0</v>
      </c>
      <c r="N222" s="31">
        <f t="shared" si="52"/>
        <v>314769</v>
      </c>
      <c r="O222" s="36">
        <f t="shared" si="53"/>
        <v>5.506545352126474E-2</v>
      </c>
      <c r="P222" s="31">
        <v>165688</v>
      </c>
      <c r="Q222" s="31">
        <v>5470585</v>
      </c>
      <c r="R222" s="31">
        <v>5544585</v>
      </c>
      <c r="S222" s="31">
        <v>514220</v>
      </c>
      <c r="T222" s="36">
        <f t="shared" si="54"/>
        <v>9.2742739086874845E-2</v>
      </c>
      <c r="U222" s="36">
        <f t="shared" si="55"/>
        <v>-0.83384433392883006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681000</v>
      </c>
      <c r="E223" s="31">
        <v>681000</v>
      </c>
      <c r="F223" s="31">
        <v>40135</v>
      </c>
      <c r="G223" s="36">
        <f t="shared" si="48"/>
        <v>5.8935389133627017E-2</v>
      </c>
      <c r="H223" s="31">
        <v>144408</v>
      </c>
      <c r="I223" s="36">
        <f t="shared" si="49"/>
        <v>0.21205286343612334</v>
      </c>
      <c r="J223" s="31">
        <v>586236</v>
      </c>
      <c r="K223" s="36">
        <f t="shared" si="50"/>
        <v>0.86084581497797352</v>
      </c>
      <c r="L223" s="31">
        <v>0</v>
      </c>
      <c r="M223" s="36">
        <f t="shared" si="51"/>
        <v>0</v>
      </c>
      <c r="N223" s="31">
        <f t="shared" si="52"/>
        <v>770779</v>
      </c>
      <c r="O223" s="36">
        <f t="shared" si="53"/>
        <v>1.1318340675477239</v>
      </c>
      <c r="P223" s="31">
        <v>10502</v>
      </c>
      <c r="Q223" s="31">
        <v>479000</v>
      </c>
      <c r="R223" s="31">
        <v>479000</v>
      </c>
      <c r="S223" s="31">
        <v>105598</v>
      </c>
      <c r="T223" s="36">
        <f t="shared" si="54"/>
        <v>0.22045511482254698</v>
      </c>
      <c r="U223" s="36">
        <f t="shared" si="55"/>
        <v>54.821367358598366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71118270</v>
      </c>
      <c r="E224" s="32">
        <f>SUM(E217:E223)</f>
        <v>74477999</v>
      </c>
      <c r="F224" s="32">
        <f>SUM(F217:F223)</f>
        <v>11893612</v>
      </c>
      <c r="G224" s="37">
        <f t="shared" si="48"/>
        <v>0.16723708267931714</v>
      </c>
      <c r="H224" s="32">
        <f>SUM(H217:H223)</f>
        <v>12621186</v>
      </c>
      <c r="I224" s="37">
        <f t="shared" si="49"/>
        <v>0.1774675621327684</v>
      </c>
      <c r="J224" s="32">
        <f>SUM(J217:J223)</f>
        <v>7915847</v>
      </c>
      <c r="K224" s="37">
        <f t="shared" si="50"/>
        <v>0.10628436728006078</v>
      </c>
      <c r="L224" s="32">
        <f>SUM(L217:L223)</f>
        <v>0</v>
      </c>
      <c r="M224" s="37">
        <f t="shared" si="51"/>
        <v>0</v>
      </c>
      <c r="N224" s="32">
        <f t="shared" si="52"/>
        <v>32430645</v>
      </c>
      <c r="O224" s="37">
        <f t="shared" si="53"/>
        <v>0.43543926307687186</v>
      </c>
      <c r="P224" s="32">
        <f>SUM(P217:P223)</f>
        <v>6996147</v>
      </c>
      <c r="Q224" s="32">
        <f>SUM(Q217:Q223)</f>
        <v>67541143</v>
      </c>
      <c r="R224" s="32">
        <f>SUM(R217:R223)</f>
        <v>58432983</v>
      </c>
      <c r="S224" s="32">
        <f>SUM(S217:S223)</f>
        <v>22380041</v>
      </c>
      <c r="T224" s="37">
        <f t="shared" si="54"/>
        <v>0.38300356837849608</v>
      </c>
      <c r="U224" s="37">
        <f t="shared" si="55"/>
        <v>0.13145807256479891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4249000</v>
      </c>
      <c r="E225" s="31">
        <v>7488862</v>
      </c>
      <c r="F225" s="31">
        <v>508645</v>
      </c>
      <c r="G225" s="36">
        <f t="shared" si="48"/>
        <v>0.11970934337491175</v>
      </c>
      <c r="H225" s="31">
        <v>404153</v>
      </c>
      <c r="I225" s="36">
        <f t="shared" si="49"/>
        <v>9.51172040480113E-2</v>
      </c>
      <c r="J225" s="31">
        <v>281046</v>
      </c>
      <c r="K225" s="36">
        <f t="shared" si="50"/>
        <v>3.7528532372475283E-2</v>
      </c>
      <c r="L225" s="31">
        <v>0</v>
      </c>
      <c r="M225" s="36">
        <f t="shared" si="51"/>
        <v>0</v>
      </c>
      <c r="N225" s="31">
        <f t="shared" si="52"/>
        <v>1193844</v>
      </c>
      <c r="O225" s="36">
        <f t="shared" si="53"/>
        <v>0.15941594330353531</v>
      </c>
      <c r="P225" s="31">
        <v>428641</v>
      </c>
      <c r="Q225" s="31">
        <v>1100000</v>
      </c>
      <c r="R225" s="31">
        <v>1100000</v>
      </c>
      <c r="S225" s="31">
        <v>1070020</v>
      </c>
      <c r="T225" s="36">
        <f t="shared" si="54"/>
        <v>0.97274545454545458</v>
      </c>
      <c r="U225" s="36">
        <f t="shared" si="55"/>
        <v>-0.3443324367011088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3988907</v>
      </c>
      <c r="E226" s="31">
        <v>3988907</v>
      </c>
      <c r="F226" s="31">
        <v>20434</v>
      </c>
      <c r="G226" s="36">
        <f t="shared" si="48"/>
        <v>5.1227065459284963E-3</v>
      </c>
      <c r="H226" s="31">
        <v>36404</v>
      </c>
      <c r="I226" s="36">
        <f t="shared" si="49"/>
        <v>9.1263095379260535E-3</v>
      </c>
      <c r="J226" s="31">
        <v>29637</v>
      </c>
      <c r="K226" s="36">
        <f t="shared" si="50"/>
        <v>7.4298548449487538E-3</v>
      </c>
      <c r="L226" s="31">
        <v>0</v>
      </c>
      <c r="M226" s="36">
        <f t="shared" si="51"/>
        <v>0</v>
      </c>
      <c r="N226" s="31">
        <f t="shared" si="52"/>
        <v>86475</v>
      </c>
      <c r="O226" s="36">
        <f t="shared" si="53"/>
        <v>2.1678870928803304E-2</v>
      </c>
      <c r="P226" s="31">
        <v>23929</v>
      </c>
      <c r="Q226" s="31">
        <v>51423</v>
      </c>
      <c r="R226" s="31">
        <v>3544347</v>
      </c>
      <c r="S226" s="31">
        <v>113524</v>
      </c>
      <c r="T226" s="36">
        <f t="shared" si="54"/>
        <v>3.2029595296397331E-2</v>
      </c>
      <c r="U226" s="36">
        <f t="shared" si="55"/>
        <v>0.23853901124158972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11170</v>
      </c>
      <c r="E227" s="31">
        <v>11170</v>
      </c>
      <c r="F227" s="31">
        <v>5499</v>
      </c>
      <c r="G227" s="36">
        <f t="shared" si="48"/>
        <v>0.49230080572963297</v>
      </c>
      <c r="H227" s="31">
        <v>2850562</v>
      </c>
      <c r="I227" s="36">
        <f t="shared" si="49"/>
        <v>255.19803043867503</v>
      </c>
      <c r="J227" s="31">
        <v>6467</v>
      </c>
      <c r="K227" s="36">
        <f t="shared" si="50"/>
        <v>0.57896150402864821</v>
      </c>
      <c r="L227" s="31">
        <v>0</v>
      </c>
      <c r="M227" s="36">
        <f t="shared" si="51"/>
        <v>0</v>
      </c>
      <c r="N227" s="31">
        <f t="shared" si="52"/>
        <v>2862528</v>
      </c>
      <c r="O227" s="36">
        <f t="shared" si="53"/>
        <v>256.26929274843332</v>
      </c>
      <c r="P227" s="31">
        <v>16156963</v>
      </c>
      <c r="Q227" s="31">
        <v>11242</v>
      </c>
      <c r="R227" s="31">
        <v>11170</v>
      </c>
      <c r="S227" s="31">
        <v>16211869</v>
      </c>
      <c r="T227" s="36">
        <f t="shared" si="54"/>
        <v>1451.3759176365263</v>
      </c>
      <c r="U227" s="36">
        <f t="shared" si="55"/>
        <v>-0.99959973913414302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2683352</v>
      </c>
      <c r="E228" s="31">
        <v>6869720</v>
      </c>
      <c r="F228" s="31">
        <v>727190</v>
      </c>
      <c r="G228" s="36">
        <f t="shared" si="48"/>
        <v>0.27100059925048969</v>
      </c>
      <c r="H228" s="31">
        <v>809889</v>
      </c>
      <c r="I228" s="36">
        <f t="shared" si="49"/>
        <v>0.30181988796102782</v>
      </c>
      <c r="J228" s="31">
        <v>945597</v>
      </c>
      <c r="K228" s="36">
        <f t="shared" si="50"/>
        <v>0.13764709478697823</v>
      </c>
      <c r="L228" s="31">
        <v>0</v>
      </c>
      <c r="M228" s="36">
        <f t="shared" si="51"/>
        <v>0</v>
      </c>
      <c r="N228" s="31">
        <f t="shared" si="52"/>
        <v>2482676</v>
      </c>
      <c r="O228" s="36">
        <f t="shared" si="53"/>
        <v>0.3613940597287808</v>
      </c>
      <c r="P228" s="31">
        <v>556775</v>
      </c>
      <c r="Q228" s="31">
        <v>42406953</v>
      </c>
      <c r="R228" s="31">
        <v>26962264</v>
      </c>
      <c r="S228" s="31">
        <v>1863249</v>
      </c>
      <c r="T228" s="36">
        <f t="shared" si="54"/>
        <v>6.9105806545029014E-2</v>
      </c>
      <c r="U228" s="36">
        <f t="shared" si="55"/>
        <v>0.69834672892999872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10932429</v>
      </c>
      <c r="E230" s="32">
        <f>SUM(E225:E229)</f>
        <v>18358659</v>
      </c>
      <c r="F230" s="32">
        <f>SUM(F225:F229)</f>
        <v>1261768</v>
      </c>
      <c r="G230" s="37">
        <f t="shared" si="48"/>
        <v>0.11541515613776225</v>
      </c>
      <c r="H230" s="32">
        <f>SUM(H225:H229)</f>
        <v>4101008</v>
      </c>
      <c r="I230" s="37">
        <f t="shared" si="49"/>
        <v>0.37512322284462124</v>
      </c>
      <c r="J230" s="32">
        <f>SUM(J225:J229)</f>
        <v>1262747</v>
      </c>
      <c r="K230" s="37">
        <f t="shared" si="50"/>
        <v>6.8782093506938605E-2</v>
      </c>
      <c r="L230" s="32">
        <f>SUM(L225:L229)</f>
        <v>0</v>
      </c>
      <c r="M230" s="37">
        <f t="shared" si="51"/>
        <v>0</v>
      </c>
      <c r="N230" s="32">
        <f t="shared" si="52"/>
        <v>6625523</v>
      </c>
      <c r="O230" s="37">
        <f t="shared" si="53"/>
        <v>0.36089362518253648</v>
      </c>
      <c r="P230" s="32">
        <f>SUM(P225:P229)</f>
        <v>17166308</v>
      </c>
      <c r="Q230" s="32">
        <f>SUM(Q225:Q229)</f>
        <v>43569618</v>
      </c>
      <c r="R230" s="32">
        <f>SUM(R225:R229)</f>
        <v>31617781</v>
      </c>
      <c r="S230" s="32">
        <f>SUM(S225:S229)</f>
        <v>19258662</v>
      </c>
      <c r="T230" s="37">
        <f t="shared" si="54"/>
        <v>0.60910858987858763</v>
      </c>
      <c r="U230" s="37">
        <f t="shared" si="55"/>
        <v>-0.92644038543407237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147364001</v>
      </c>
      <c r="E231" s="32">
        <f>SUM(E208:E215,E217:E223,E225:E229)</f>
        <v>226119357</v>
      </c>
      <c r="F231" s="32">
        <f>SUM(F208:F215,F217:F223,F225:F229)</f>
        <v>18662622</v>
      </c>
      <c r="G231" s="37">
        <f t="shared" si="48"/>
        <v>0.12664301914549672</v>
      </c>
      <c r="H231" s="32">
        <f>SUM(H208:H215,H217:H223,H225:H229)</f>
        <v>21910200</v>
      </c>
      <c r="I231" s="37">
        <f t="shared" si="49"/>
        <v>0.14868081655844836</v>
      </c>
      <c r="J231" s="32">
        <f>SUM(J208:J215,J217:J223,J225:J229)</f>
        <v>12315886</v>
      </c>
      <c r="K231" s="37">
        <f t="shared" si="50"/>
        <v>5.4466305598065187E-2</v>
      </c>
      <c r="L231" s="32">
        <f>SUM(L208:L215,L217:L223,L225:L229)</f>
        <v>0</v>
      </c>
      <c r="M231" s="37">
        <f t="shared" si="51"/>
        <v>0</v>
      </c>
      <c r="N231" s="32">
        <f t="shared" si="52"/>
        <v>52888708</v>
      </c>
      <c r="O231" s="37">
        <f t="shared" si="53"/>
        <v>0.23389730406848805</v>
      </c>
      <c r="P231" s="32">
        <f>SUM(P208:P215,P217:P223,P225:P229)</f>
        <v>27784206</v>
      </c>
      <c r="Q231" s="32">
        <f>SUM(Q208:Q215,Q217:Q223,Q225:Q229)</f>
        <v>188886316</v>
      </c>
      <c r="R231" s="32">
        <f>SUM(R208:R215,R217:R223,R225:R229)</f>
        <v>154276996</v>
      </c>
      <c r="S231" s="32">
        <f>SUM(S208:S215,S217:S223,S225:S229)</f>
        <v>53299253</v>
      </c>
      <c r="T231" s="37">
        <f t="shared" si="54"/>
        <v>0.34547764334223879</v>
      </c>
      <c r="U231" s="37">
        <f t="shared" si="55"/>
        <v>-0.55673068361212119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8999651</v>
      </c>
      <c r="E235" s="31">
        <v>5167651</v>
      </c>
      <c r="F235" s="31">
        <v>57874</v>
      </c>
      <c r="G235" s="36">
        <f t="shared" si="56"/>
        <v>6.4306938124600614E-3</v>
      </c>
      <c r="H235" s="31">
        <v>30893</v>
      </c>
      <c r="I235" s="36">
        <f t="shared" si="57"/>
        <v>3.4326886675938879E-3</v>
      </c>
      <c r="J235" s="31">
        <v>2688209</v>
      </c>
      <c r="K235" s="36">
        <f t="shared" si="58"/>
        <v>0.52019940975116163</v>
      </c>
      <c r="L235" s="31">
        <v>0</v>
      </c>
      <c r="M235" s="36">
        <f t="shared" si="59"/>
        <v>0</v>
      </c>
      <c r="N235" s="31">
        <f t="shared" si="60"/>
        <v>2776976</v>
      </c>
      <c r="O235" s="36">
        <f t="shared" si="61"/>
        <v>0.53737684684975828</v>
      </c>
      <c r="P235" s="31">
        <v>832</v>
      </c>
      <c r="Q235" s="31">
        <v>2150</v>
      </c>
      <c r="R235" s="31">
        <v>11178</v>
      </c>
      <c r="S235" s="31">
        <v>5346</v>
      </c>
      <c r="T235" s="36">
        <f t="shared" si="62"/>
        <v>0.47826086956521741</v>
      </c>
      <c r="U235" s="36">
        <f t="shared" si="63"/>
        <v>3230.0204326923076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136599120</v>
      </c>
      <c r="E236" s="31">
        <v>144599120</v>
      </c>
      <c r="F236" s="31">
        <v>36328567</v>
      </c>
      <c r="G236" s="36">
        <f t="shared" si="56"/>
        <v>0.26595022720497757</v>
      </c>
      <c r="H236" s="31">
        <v>28655302</v>
      </c>
      <c r="I236" s="36">
        <f t="shared" si="57"/>
        <v>0.20977662227985069</v>
      </c>
      <c r="J236" s="31">
        <v>35347641</v>
      </c>
      <c r="K236" s="36">
        <f t="shared" si="58"/>
        <v>0.2444526702513819</v>
      </c>
      <c r="L236" s="31">
        <v>0</v>
      </c>
      <c r="M236" s="36">
        <f t="shared" si="59"/>
        <v>0</v>
      </c>
      <c r="N236" s="31">
        <f t="shared" si="60"/>
        <v>100331510</v>
      </c>
      <c r="O236" s="36">
        <f t="shared" si="61"/>
        <v>0.69385975516310194</v>
      </c>
      <c r="P236" s="31">
        <v>42338582</v>
      </c>
      <c r="Q236" s="31">
        <v>116205073</v>
      </c>
      <c r="R236" s="31">
        <v>130175073</v>
      </c>
      <c r="S236" s="31">
        <v>84511907</v>
      </c>
      <c r="T236" s="36">
        <f t="shared" si="62"/>
        <v>0.64921728140686352</v>
      </c>
      <c r="U236" s="36">
        <f t="shared" si="63"/>
        <v>-0.16511986631956643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3300000</v>
      </c>
      <c r="E238" s="31">
        <v>3300000</v>
      </c>
      <c r="F238" s="31">
        <v>280234</v>
      </c>
      <c r="G238" s="36">
        <f t="shared" si="56"/>
        <v>8.4919393939393933E-2</v>
      </c>
      <c r="H238" s="31">
        <v>163670</v>
      </c>
      <c r="I238" s="36">
        <f t="shared" si="57"/>
        <v>4.9596969696969695E-2</v>
      </c>
      <c r="J238" s="31">
        <v>3114877</v>
      </c>
      <c r="K238" s="36">
        <f t="shared" si="58"/>
        <v>0.94390212121212125</v>
      </c>
      <c r="L238" s="31">
        <v>0</v>
      </c>
      <c r="M238" s="36">
        <f t="shared" si="59"/>
        <v>0</v>
      </c>
      <c r="N238" s="31">
        <f t="shared" si="60"/>
        <v>3558781</v>
      </c>
      <c r="O238" s="36">
        <f t="shared" si="61"/>
        <v>1.0784184848484848</v>
      </c>
      <c r="P238" s="31">
        <v>1290865</v>
      </c>
      <c r="Q238" s="31">
        <v>4000000</v>
      </c>
      <c r="R238" s="31">
        <v>4000000</v>
      </c>
      <c r="S238" s="31">
        <v>1833801</v>
      </c>
      <c r="T238" s="36">
        <f t="shared" si="62"/>
        <v>0.45845025</v>
      </c>
      <c r="U238" s="36">
        <f t="shared" si="63"/>
        <v>1.4130153036917106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148898771</v>
      </c>
      <c r="E240" s="32">
        <f>SUM(E234:E239)</f>
        <v>153066771</v>
      </c>
      <c r="F240" s="32">
        <f>SUM(F234:F239)</f>
        <v>36666675</v>
      </c>
      <c r="G240" s="37">
        <f t="shared" si="56"/>
        <v>0.24625236832881583</v>
      </c>
      <c r="H240" s="32">
        <f>SUM(H234:H239)</f>
        <v>28849865</v>
      </c>
      <c r="I240" s="37">
        <f t="shared" si="57"/>
        <v>0.19375489002525079</v>
      </c>
      <c r="J240" s="32">
        <f>SUM(J234:J239)</f>
        <v>41150727</v>
      </c>
      <c r="K240" s="37">
        <f t="shared" si="58"/>
        <v>0.26884167433047895</v>
      </c>
      <c r="L240" s="32">
        <f>SUM(L234:L239)</f>
        <v>0</v>
      </c>
      <c r="M240" s="37">
        <f t="shared" si="59"/>
        <v>0</v>
      </c>
      <c r="N240" s="32">
        <f t="shared" si="60"/>
        <v>106667267</v>
      </c>
      <c r="O240" s="37">
        <f t="shared" si="61"/>
        <v>0.69686755853757443</v>
      </c>
      <c r="P240" s="32">
        <f>SUM(P234:P239)</f>
        <v>43630279</v>
      </c>
      <c r="Q240" s="32">
        <f>SUM(Q234:Q239)</f>
        <v>120207223</v>
      </c>
      <c r="R240" s="32">
        <f>SUM(R234:R239)</f>
        <v>134186251</v>
      </c>
      <c r="S240" s="32">
        <f>SUM(S234:S239)</f>
        <v>86351054</v>
      </c>
      <c r="T240" s="37">
        <f t="shared" si="62"/>
        <v>0.64351640616295336</v>
      </c>
      <c r="U240" s="37">
        <f t="shared" si="63"/>
        <v>-5.6830991156393895E-2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21517800</v>
      </c>
      <c r="E241" s="31">
        <v>21061872</v>
      </c>
      <c r="F241" s="31">
        <v>3467714</v>
      </c>
      <c r="G241" s="36">
        <f t="shared" si="56"/>
        <v>0.16115560140906598</v>
      </c>
      <c r="H241" s="31">
        <v>3614734</v>
      </c>
      <c r="I241" s="36">
        <f t="shared" si="57"/>
        <v>0.16798808428370929</v>
      </c>
      <c r="J241" s="31">
        <v>2289104</v>
      </c>
      <c r="K241" s="36">
        <f t="shared" si="58"/>
        <v>0.10868473609563291</v>
      </c>
      <c r="L241" s="31">
        <v>0</v>
      </c>
      <c r="M241" s="36">
        <f t="shared" si="59"/>
        <v>0</v>
      </c>
      <c r="N241" s="31">
        <f t="shared" si="60"/>
        <v>9371552</v>
      </c>
      <c r="O241" s="36">
        <f t="shared" si="61"/>
        <v>0.44495342104443519</v>
      </c>
      <c r="P241" s="31">
        <v>4720962</v>
      </c>
      <c r="Q241" s="31">
        <v>19855008</v>
      </c>
      <c r="R241" s="31">
        <v>19755012</v>
      </c>
      <c r="S241" s="31">
        <v>12589115</v>
      </c>
      <c r="T241" s="36">
        <f t="shared" si="62"/>
        <v>0.63726182499914452</v>
      </c>
      <c r="U241" s="36">
        <f t="shared" si="63"/>
        <v>-0.51511916427202764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1419852</v>
      </c>
      <c r="E243" s="31">
        <v>1419852</v>
      </c>
      <c r="F243" s="31">
        <v>86457</v>
      </c>
      <c r="G243" s="36">
        <f t="shared" si="56"/>
        <v>6.0891557711648822E-2</v>
      </c>
      <c r="H243" s="31">
        <v>194079</v>
      </c>
      <c r="I243" s="36">
        <f t="shared" si="57"/>
        <v>0.13668959863422384</v>
      </c>
      <c r="J243" s="31">
        <v>153542</v>
      </c>
      <c r="K243" s="36">
        <f t="shared" si="58"/>
        <v>0.10813943988528382</v>
      </c>
      <c r="L243" s="31">
        <v>0</v>
      </c>
      <c r="M243" s="36">
        <f t="shared" si="59"/>
        <v>0</v>
      </c>
      <c r="N243" s="31">
        <f t="shared" si="60"/>
        <v>434078</v>
      </c>
      <c r="O243" s="36">
        <f t="shared" si="61"/>
        <v>0.30572059623115649</v>
      </c>
      <c r="P243" s="31">
        <v>59062</v>
      </c>
      <c r="Q243" s="31">
        <v>1153582</v>
      </c>
      <c r="R243" s="31">
        <v>1153582</v>
      </c>
      <c r="S243" s="31">
        <v>312558</v>
      </c>
      <c r="T243" s="36">
        <f t="shared" si="62"/>
        <v>0.27094562848588138</v>
      </c>
      <c r="U243" s="36">
        <f t="shared" si="63"/>
        <v>1.5996749178829028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39144207</v>
      </c>
      <c r="E245" s="31">
        <v>28196207</v>
      </c>
      <c r="F245" s="31">
        <v>155341</v>
      </c>
      <c r="G245" s="36">
        <f t="shared" si="56"/>
        <v>3.9684288405689248E-3</v>
      </c>
      <c r="H245" s="31">
        <v>6548103</v>
      </c>
      <c r="I245" s="36">
        <f t="shared" si="57"/>
        <v>0.16728153414884608</v>
      </c>
      <c r="J245" s="31">
        <v>5270009</v>
      </c>
      <c r="K245" s="36">
        <f t="shared" si="58"/>
        <v>0.18690489114369177</v>
      </c>
      <c r="L245" s="31">
        <v>0</v>
      </c>
      <c r="M245" s="36">
        <f t="shared" si="59"/>
        <v>0</v>
      </c>
      <c r="N245" s="31">
        <f t="shared" si="60"/>
        <v>11973453</v>
      </c>
      <c r="O245" s="36">
        <f t="shared" si="61"/>
        <v>0.42464764852946357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62081859</v>
      </c>
      <c r="E247" s="32">
        <f>SUM(E241:E246)</f>
        <v>50677931</v>
      </c>
      <c r="F247" s="32">
        <f>SUM(F241:F246)</f>
        <v>3709512</v>
      </c>
      <c r="G247" s="37">
        <f t="shared" si="56"/>
        <v>5.9751947827464381E-2</v>
      </c>
      <c r="H247" s="32">
        <f>SUM(H241:H246)</f>
        <v>10356916</v>
      </c>
      <c r="I247" s="37">
        <f t="shared" si="57"/>
        <v>0.166826769797599</v>
      </c>
      <c r="J247" s="32">
        <f>SUM(J241:J246)</f>
        <v>7712655</v>
      </c>
      <c r="K247" s="37">
        <f t="shared" si="58"/>
        <v>0.15218961879086973</v>
      </c>
      <c r="L247" s="32">
        <f>SUM(L241:L246)</f>
        <v>0</v>
      </c>
      <c r="M247" s="37">
        <f t="shared" si="59"/>
        <v>0</v>
      </c>
      <c r="N247" s="32">
        <f t="shared" si="60"/>
        <v>21779083</v>
      </c>
      <c r="O247" s="37">
        <f t="shared" si="61"/>
        <v>0.42975477826827618</v>
      </c>
      <c r="P247" s="32">
        <f>SUM(P241:P246)</f>
        <v>4780024</v>
      </c>
      <c r="Q247" s="32">
        <f>SUM(Q241:Q246)</f>
        <v>21008590</v>
      </c>
      <c r="R247" s="32">
        <f>SUM(R241:R246)</f>
        <v>20908594</v>
      </c>
      <c r="S247" s="32">
        <f>SUM(S241:S246)</f>
        <v>12901673</v>
      </c>
      <c r="T247" s="37">
        <f t="shared" si="62"/>
        <v>0.61705119913849782</v>
      </c>
      <c r="U247" s="37">
        <f t="shared" si="63"/>
        <v>0.6135180492817609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3641883</v>
      </c>
      <c r="E249" s="31">
        <v>4326812</v>
      </c>
      <c r="F249" s="31">
        <v>109421</v>
      </c>
      <c r="G249" s="36">
        <f t="shared" si="56"/>
        <v>3.004517168728375E-2</v>
      </c>
      <c r="H249" s="31">
        <v>430216</v>
      </c>
      <c r="I249" s="36">
        <f t="shared" si="57"/>
        <v>0.11813009918220876</v>
      </c>
      <c r="J249" s="31">
        <v>84839</v>
      </c>
      <c r="K249" s="36">
        <f t="shared" si="58"/>
        <v>1.9607738907999699E-2</v>
      </c>
      <c r="L249" s="31">
        <v>0</v>
      </c>
      <c r="M249" s="36">
        <f t="shared" si="59"/>
        <v>0</v>
      </c>
      <c r="N249" s="31">
        <f t="shared" si="60"/>
        <v>624476</v>
      </c>
      <c r="O249" s="36">
        <f t="shared" si="61"/>
        <v>0.14432704725788872</v>
      </c>
      <c r="P249" s="31">
        <v>132634</v>
      </c>
      <c r="Q249" s="31">
        <v>2525640</v>
      </c>
      <c r="R249" s="31">
        <v>3675640</v>
      </c>
      <c r="S249" s="31">
        <v>362466</v>
      </c>
      <c r="T249" s="36">
        <f t="shared" si="62"/>
        <v>9.8613030655885781E-2</v>
      </c>
      <c r="U249" s="36">
        <f t="shared" si="63"/>
        <v>-0.36035254912013515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1200000</v>
      </c>
      <c r="E251" s="31">
        <v>1200000</v>
      </c>
      <c r="F251" s="31">
        <v>260909</v>
      </c>
      <c r="G251" s="36">
        <f t="shared" si="56"/>
        <v>0.21742416666666667</v>
      </c>
      <c r="H251" s="31">
        <v>417866</v>
      </c>
      <c r="I251" s="36">
        <f t="shared" si="57"/>
        <v>0.34822166666666665</v>
      </c>
      <c r="J251" s="31">
        <v>576448</v>
      </c>
      <c r="K251" s="36">
        <f t="shared" si="58"/>
        <v>0.48037333333333332</v>
      </c>
      <c r="L251" s="31">
        <v>0</v>
      </c>
      <c r="M251" s="36">
        <f t="shared" si="59"/>
        <v>0</v>
      </c>
      <c r="N251" s="31">
        <f t="shared" si="60"/>
        <v>1255223</v>
      </c>
      <c r="O251" s="36">
        <f t="shared" si="61"/>
        <v>1.0460191666666667</v>
      </c>
      <c r="P251" s="31">
        <v>0</v>
      </c>
      <c r="Q251" s="31">
        <v>950000</v>
      </c>
      <c r="R251" s="31">
        <v>950000</v>
      </c>
      <c r="S251" s="31">
        <v>231736</v>
      </c>
      <c r="T251" s="36">
        <f t="shared" si="62"/>
        <v>0.24393263157894737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44079476</v>
      </c>
      <c r="E253" s="31">
        <v>44079476</v>
      </c>
      <c r="F253" s="31">
        <v>18366412</v>
      </c>
      <c r="G253" s="36">
        <f t="shared" si="56"/>
        <v>0.41666584239794502</v>
      </c>
      <c r="H253" s="31">
        <v>14693130</v>
      </c>
      <c r="I253" s="36">
        <f t="shared" si="57"/>
        <v>0.33333268299287405</v>
      </c>
      <c r="J253" s="31">
        <v>11019934</v>
      </c>
      <c r="K253" s="36">
        <f t="shared" si="58"/>
        <v>0.25000147460918093</v>
      </c>
      <c r="L253" s="31">
        <v>0</v>
      </c>
      <c r="M253" s="36">
        <f t="shared" si="59"/>
        <v>0</v>
      </c>
      <c r="N253" s="31">
        <f t="shared" si="60"/>
        <v>44079476</v>
      </c>
      <c r="O253" s="36">
        <f t="shared" si="61"/>
        <v>1</v>
      </c>
      <c r="P253" s="31">
        <v>15734260</v>
      </c>
      <c r="Q253" s="31">
        <v>41635024</v>
      </c>
      <c r="R253" s="31">
        <v>41635024</v>
      </c>
      <c r="S253" s="31">
        <v>41635025</v>
      </c>
      <c r="T253" s="36">
        <f t="shared" si="62"/>
        <v>1.0000000240182401</v>
      </c>
      <c r="U253" s="36">
        <f t="shared" si="63"/>
        <v>-0.29962171719547026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48921359</v>
      </c>
      <c r="E254" s="32">
        <f>SUM(E248:E253)</f>
        <v>49606288</v>
      </c>
      <c r="F254" s="32">
        <f>SUM(F248:F253)</f>
        <v>18736742</v>
      </c>
      <c r="G254" s="37">
        <f t="shared" si="56"/>
        <v>0.38299716898706759</v>
      </c>
      <c r="H254" s="32">
        <f>SUM(H248:H253)</f>
        <v>15541212</v>
      </c>
      <c r="I254" s="37">
        <f t="shared" si="57"/>
        <v>0.31767743819218103</v>
      </c>
      <c r="J254" s="32">
        <f>SUM(J248:J253)</f>
        <v>11681221</v>
      </c>
      <c r="K254" s="37">
        <f t="shared" si="58"/>
        <v>0.23547863528913915</v>
      </c>
      <c r="L254" s="32">
        <f>SUM(L248:L253)</f>
        <v>0</v>
      </c>
      <c r="M254" s="37">
        <f t="shared" si="59"/>
        <v>0</v>
      </c>
      <c r="N254" s="32">
        <f t="shared" si="60"/>
        <v>45959175</v>
      </c>
      <c r="O254" s="37">
        <f t="shared" si="61"/>
        <v>0.92647881655648168</v>
      </c>
      <c r="P254" s="32">
        <f>SUM(P248:P253)</f>
        <v>15866894</v>
      </c>
      <c r="Q254" s="32">
        <f>SUM(Q248:Q253)</f>
        <v>45110664</v>
      </c>
      <c r="R254" s="32">
        <f>SUM(R248:R253)</f>
        <v>46260664</v>
      </c>
      <c r="S254" s="32">
        <f>SUM(S248:S253)</f>
        <v>42229227</v>
      </c>
      <c r="T254" s="37">
        <f t="shared" si="62"/>
        <v>0.91285388813269086</v>
      </c>
      <c r="U254" s="37">
        <f t="shared" si="63"/>
        <v>-0.26379914052491937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39398911</v>
      </c>
      <c r="E255" s="31">
        <v>39648911</v>
      </c>
      <c r="F255" s="31">
        <v>5087933</v>
      </c>
      <c r="G255" s="36">
        <f t="shared" si="56"/>
        <v>0.12913892467738511</v>
      </c>
      <c r="H255" s="31">
        <v>15043530</v>
      </c>
      <c r="I255" s="36">
        <f t="shared" si="57"/>
        <v>0.3818260357500744</v>
      </c>
      <c r="J255" s="31">
        <v>14131449</v>
      </c>
      <c r="K255" s="36">
        <f t="shared" si="58"/>
        <v>0.35641455574908476</v>
      </c>
      <c r="L255" s="31">
        <v>0</v>
      </c>
      <c r="M255" s="36">
        <f t="shared" si="59"/>
        <v>0</v>
      </c>
      <c r="N255" s="31">
        <f t="shared" si="60"/>
        <v>34262912</v>
      </c>
      <c r="O255" s="36">
        <f t="shared" si="61"/>
        <v>0.86415770662654523</v>
      </c>
      <c r="P255" s="31">
        <v>9676682</v>
      </c>
      <c r="Q255" s="31">
        <v>31777995</v>
      </c>
      <c r="R255" s="31">
        <v>28544542</v>
      </c>
      <c r="S255" s="31">
        <v>22785015</v>
      </c>
      <c r="T255" s="36">
        <f t="shared" si="62"/>
        <v>0.79822668025291843</v>
      </c>
      <c r="U255" s="36">
        <f t="shared" si="63"/>
        <v>0.46036099977244271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11465089</v>
      </c>
      <c r="E257" s="31">
        <v>7088156</v>
      </c>
      <c r="F257" s="31">
        <v>20737</v>
      </c>
      <c r="G257" s="36">
        <f t="shared" si="56"/>
        <v>1.8087081574334051E-3</v>
      </c>
      <c r="H257" s="31">
        <v>3523339</v>
      </c>
      <c r="I257" s="36">
        <f t="shared" si="57"/>
        <v>0.30731021800179659</v>
      </c>
      <c r="J257" s="31">
        <v>1698032</v>
      </c>
      <c r="K257" s="36">
        <f t="shared" si="58"/>
        <v>0.23955906162336157</v>
      </c>
      <c r="L257" s="31">
        <v>0</v>
      </c>
      <c r="M257" s="36">
        <f t="shared" si="59"/>
        <v>0</v>
      </c>
      <c r="N257" s="31">
        <f t="shared" si="60"/>
        <v>5242108</v>
      </c>
      <c r="O257" s="36">
        <f t="shared" si="61"/>
        <v>0.73955877946252879</v>
      </c>
      <c r="P257" s="31">
        <v>4627021</v>
      </c>
      <c r="Q257" s="31">
        <v>17540147</v>
      </c>
      <c r="R257" s="31">
        <v>16517635</v>
      </c>
      <c r="S257" s="31">
        <v>8903474</v>
      </c>
      <c r="T257" s="36">
        <f t="shared" si="62"/>
        <v>0.53902837785191404</v>
      </c>
      <c r="U257" s="36">
        <f t="shared" si="63"/>
        <v>-0.63301830702735085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50864000</v>
      </c>
      <c r="E259" s="32">
        <f>SUM(E255:E258)</f>
        <v>46737067</v>
      </c>
      <c r="F259" s="32">
        <f>SUM(F255:F258)</f>
        <v>5108670</v>
      </c>
      <c r="G259" s="37">
        <f t="shared" si="56"/>
        <v>0.10043783422459893</v>
      </c>
      <c r="H259" s="32">
        <f>SUM(H255:H258)</f>
        <v>18566869</v>
      </c>
      <c r="I259" s="37">
        <f t="shared" si="57"/>
        <v>0.36502966734822273</v>
      </c>
      <c r="J259" s="32">
        <f>SUM(J255:J258)</f>
        <v>15829481</v>
      </c>
      <c r="K259" s="37">
        <f t="shared" si="58"/>
        <v>0.33869222045961933</v>
      </c>
      <c r="L259" s="32">
        <f>SUM(L255:L258)</f>
        <v>0</v>
      </c>
      <c r="M259" s="37">
        <f t="shared" si="59"/>
        <v>0</v>
      </c>
      <c r="N259" s="32">
        <f t="shared" si="60"/>
        <v>39505020</v>
      </c>
      <c r="O259" s="37">
        <f t="shared" si="61"/>
        <v>0.84526100022493922</v>
      </c>
      <c r="P259" s="32">
        <f>SUM(P255:P258)</f>
        <v>14303703</v>
      </c>
      <c r="Q259" s="32">
        <f>SUM(Q255:Q258)</f>
        <v>49318142</v>
      </c>
      <c r="R259" s="32">
        <f>SUM(R255:R258)</f>
        <v>45062177</v>
      </c>
      <c r="S259" s="32">
        <f>SUM(S255:S258)</f>
        <v>31688489</v>
      </c>
      <c r="T259" s="37">
        <f t="shared" si="62"/>
        <v>0.70321700169967372</v>
      </c>
      <c r="U259" s="37">
        <f t="shared" si="63"/>
        <v>0.10667013989314511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310765989</v>
      </c>
      <c r="E260" s="32">
        <f>SUM(E234:E239,E241:E246,E248:E253,E255:E258)</f>
        <v>300088057</v>
      </c>
      <c r="F260" s="32">
        <f>SUM(F234:F239,F241:F246,F248:F253,F255:F258)</f>
        <v>64221599</v>
      </c>
      <c r="G260" s="37">
        <f t="shared" si="56"/>
        <v>0.20665581586535842</v>
      </c>
      <c r="H260" s="32">
        <f>SUM(H234:H239,H241:H246,H248:H253,H255:H258)</f>
        <v>73314862</v>
      </c>
      <c r="I260" s="37">
        <f t="shared" si="57"/>
        <v>0.23591662085003776</v>
      </c>
      <c r="J260" s="32">
        <f>SUM(J234:J239,J241:J246,J248:J253,J255:J258)</f>
        <v>76374084</v>
      </c>
      <c r="K260" s="37">
        <f t="shared" si="58"/>
        <v>0.25450557667478252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213910545</v>
      </c>
      <c r="O260" s="37">
        <f t="shared" si="61"/>
        <v>0.71282591896018044</v>
      </c>
      <c r="P260" s="32">
        <f>SUM(P234:P239,P241:P246,P248:P253,P255:P258)</f>
        <v>78580900</v>
      </c>
      <c r="Q260" s="32">
        <f>SUM(Q234:Q239,Q241:Q246,Q248:Q253,Q255:Q258)</f>
        <v>235644619</v>
      </c>
      <c r="R260" s="32">
        <f>SUM(R234:R239,R241:R246,R248:R253,R255:R258)</f>
        <v>246417686</v>
      </c>
      <c r="S260" s="32">
        <f>SUM(S234:S239,S241:S246,S248:S253,S255:S258)</f>
        <v>173170443</v>
      </c>
      <c r="T260" s="37">
        <f t="shared" si="62"/>
        <v>0.7027516807377211</v>
      </c>
      <c r="U260" s="37">
        <f t="shared" si="63"/>
        <v>-2.80833637690584E-2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180000</v>
      </c>
      <c r="E263" s="31">
        <v>180000</v>
      </c>
      <c r="F263" s="31">
        <v>41415</v>
      </c>
      <c r="G263" s="36">
        <f t="shared" ref="G263:G299" si="64">IF(($D263     =0),0,($F263     /$D263     ))</f>
        <v>0.23008333333333333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41415</v>
      </c>
      <c r="O263" s="36">
        <f t="shared" ref="O263:O299" si="69">IF(($E263     =0),0,($N263     /$E263     ))</f>
        <v>0.23008333333333333</v>
      </c>
      <c r="P263" s="31">
        <v>0</v>
      </c>
      <c r="Q263" s="31">
        <v>5000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10001427</v>
      </c>
      <c r="E264" s="31">
        <v>16451829</v>
      </c>
      <c r="F264" s="31">
        <v>2764385</v>
      </c>
      <c r="G264" s="36">
        <f t="shared" si="64"/>
        <v>0.27639905785444419</v>
      </c>
      <c r="H264" s="31">
        <v>2096177</v>
      </c>
      <c r="I264" s="36">
        <f t="shared" si="65"/>
        <v>0.20958779182210699</v>
      </c>
      <c r="J264" s="31">
        <v>1816810</v>
      </c>
      <c r="K264" s="36">
        <f t="shared" si="66"/>
        <v>0.11043209846151453</v>
      </c>
      <c r="L264" s="31">
        <v>0</v>
      </c>
      <c r="M264" s="36">
        <f t="shared" si="67"/>
        <v>0</v>
      </c>
      <c r="N264" s="31">
        <f t="shared" si="68"/>
        <v>6677372</v>
      </c>
      <c r="O264" s="36">
        <f t="shared" si="69"/>
        <v>0.4058741432335578</v>
      </c>
      <c r="P264" s="31">
        <v>2227793</v>
      </c>
      <c r="Q264" s="31">
        <v>9215659</v>
      </c>
      <c r="R264" s="31">
        <v>9535659</v>
      </c>
      <c r="S264" s="31">
        <v>7217297</v>
      </c>
      <c r="T264" s="36">
        <f t="shared" si="70"/>
        <v>0.7568744855494518</v>
      </c>
      <c r="U264" s="36">
        <f t="shared" si="71"/>
        <v>-0.18447988659628611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10181427</v>
      </c>
      <c r="E267" s="32">
        <f>SUM(E263:E266)</f>
        <v>16631829</v>
      </c>
      <c r="F267" s="32">
        <f>SUM(F263:F266)</f>
        <v>2805800</v>
      </c>
      <c r="G267" s="37">
        <f t="shared" si="64"/>
        <v>0.27558023055117914</v>
      </c>
      <c r="H267" s="32">
        <f>SUM(H263:H266)</f>
        <v>2096177</v>
      </c>
      <c r="I267" s="37">
        <f t="shared" si="65"/>
        <v>0.20588243671540346</v>
      </c>
      <c r="J267" s="32">
        <f>SUM(J263:J266)</f>
        <v>1816810</v>
      </c>
      <c r="K267" s="37">
        <f t="shared" si="66"/>
        <v>0.10923693359281171</v>
      </c>
      <c r="L267" s="32">
        <f>SUM(L263:L266)</f>
        <v>0</v>
      </c>
      <c r="M267" s="37">
        <f t="shared" si="67"/>
        <v>0</v>
      </c>
      <c r="N267" s="32">
        <f t="shared" si="68"/>
        <v>6718787</v>
      </c>
      <c r="O267" s="37">
        <f t="shared" si="69"/>
        <v>0.40397162573039924</v>
      </c>
      <c r="P267" s="32">
        <f>SUM(P263:P266)</f>
        <v>2227793</v>
      </c>
      <c r="Q267" s="32">
        <f>SUM(Q263:Q266)</f>
        <v>9220659</v>
      </c>
      <c r="R267" s="32">
        <f>SUM(R263:R266)</f>
        <v>9535659</v>
      </c>
      <c r="S267" s="32">
        <f>SUM(S263:S266)</f>
        <v>7217297</v>
      </c>
      <c r="T267" s="37">
        <f t="shared" si="70"/>
        <v>0.7568744855494518</v>
      </c>
      <c r="U267" s="37">
        <f t="shared" si="71"/>
        <v>-0.18447988659628611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152990</v>
      </c>
      <c r="E274" s="31">
        <v>8708990</v>
      </c>
      <c r="F274" s="31">
        <v>50546</v>
      </c>
      <c r="G274" s="36">
        <f t="shared" si="64"/>
        <v>0.33038760703313941</v>
      </c>
      <c r="H274" s="31">
        <v>8614855</v>
      </c>
      <c r="I274" s="36">
        <f t="shared" si="65"/>
        <v>56.309922217138372</v>
      </c>
      <c r="J274" s="31">
        <v>6780</v>
      </c>
      <c r="K274" s="36">
        <f t="shared" si="66"/>
        <v>7.7850588874255218E-4</v>
      </c>
      <c r="L274" s="31">
        <v>0</v>
      </c>
      <c r="M274" s="36">
        <f t="shared" si="67"/>
        <v>0</v>
      </c>
      <c r="N274" s="31">
        <f t="shared" si="68"/>
        <v>8672181</v>
      </c>
      <c r="O274" s="36">
        <f t="shared" si="69"/>
        <v>0.99577344789694322</v>
      </c>
      <c r="P274" s="31">
        <v>3768</v>
      </c>
      <c r="Q274" s="31">
        <v>132638</v>
      </c>
      <c r="R274" s="31">
        <v>132638</v>
      </c>
      <c r="S274" s="31">
        <v>76625</v>
      </c>
      <c r="T274" s="36">
        <f t="shared" si="70"/>
        <v>0.57770020657730059</v>
      </c>
      <c r="U274" s="36">
        <f t="shared" si="71"/>
        <v>0.7993630573248407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152990</v>
      </c>
      <c r="E275" s="32">
        <f>SUM(E268:E274)</f>
        <v>8708990</v>
      </c>
      <c r="F275" s="32">
        <f>SUM(F268:F274)</f>
        <v>50546</v>
      </c>
      <c r="G275" s="37">
        <f t="shared" si="64"/>
        <v>0.33038760703313941</v>
      </c>
      <c r="H275" s="32">
        <f>SUM(H268:H274)</f>
        <v>8614855</v>
      </c>
      <c r="I275" s="37">
        <f t="shared" si="65"/>
        <v>56.309922217138372</v>
      </c>
      <c r="J275" s="32">
        <f>SUM(J268:J274)</f>
        <v>6780</v>
      </c>
      <c r="K275" s="37">
        <f t="shared" si="66"/>
        <v>7.7850588874255218E-4</v>
      </c>
      <c r="L275" s="32">
        <f>SUM(L268:L274)</f>
        <v>0</v>
      </c>
      <c r="M275" s="37">
        <f t="shared" si="67"/>
        <v>0</v>
      </c>
      <c r="N275" s="32">
        <f t="shared" si="68"/>
        <v>8672181</v>
      </c>
      <c r="O275" s="37">
        <f t="shared" si="69"/>
        <v>0.99577344789694322</v>
      </c>
      <c r="P275" s="32">
        <f>SUM(P268:P274)</f>
        <v>3768</v>
      </c>
      <c r="Q275" s="32">
        <f>SUM(Q268:Q274)</f>
        <v>132638</v>
      </c>
      <c r="R275" s="32">
        <f>SUM(R268:R274)</f>
        <v>132638</v>
      </c>
      <c r="S275" s="32">
        <f>SUM(S268:S274)</f>
        <v>76625</v>
      </c>
      <c r="T275" s="37">
        <f t="shared" si="70"/>
        <v>0.57770020657730059</v>
      </c>
      <c r="U275" s="37">
        <f t="shared" si="71"/>
        <v>0.7993630573248407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4807650</v>
      </c>
      <c r="F278" s="31">
        <v>1229</v>
      </c>
      <c r="G278" s="36">
        <f t="shared" si="64"/>
        <v>0</v>
      </c>
      <c r="H278" s="31">
        <v>45101</v>
      </c>
      <c r="I278" s="36">
        <f t="shared" si="65"/>
        <v>0</v>
      </c>
      <c r="J278" s="31">
        <v>83768</v>
      </c>
      <c r="K278" s="36">
        <f t="shared" si="66"/>
        <v>1.7423897330296506E-2</v>
      </c>
      <c r="L278" s="31">
        <v>0</v>
      </c>
      <c r="M278" s="36">
        <f t="shared" si="67"/>
        <v>0</v>
      </c>
      <c r="N278" s="31">
        <f t="shared" si="68"/>
        <v>130098</v>
      </c>
      <c r="O278" s="36">
        <f t="shared" si="69"/>
        <v>2.7060622133474776E-2</v>
      </c>
      <c r="P278" s="31">
        <v>42016</v>
      </c>
      <c r="Q278" s="31">
        <v>1733006</v>
      </c>
      <c r="R278" s="31">
        <v>1733006</v>
      </c>
      <c r="S278" s="31">
        <v>225703</v>
      </c>
      <c r="T278" s="36">
        <f t="shared" si="70"/>
        <v>0.13023786415049918</v>
      </c>
      <c r="U278" s="36">
        <f t="shared" si="71"/>
        <v>0.99371667936024366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5880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1009580</v>
      </c>
      <c r="E283" s="31">
        <v>1009580</v>
      </c>
      <c r="F283" s="31">
        <v>89720</v>
      </c>
      <c r="G283" s="36">
        <f t="shared" si="64"/>
        <v>8.8868638443709264E-2</v>
      </c>
      <c r="H283" s="31">
        <v>100063</v>
      </c>
      <c r="I283" s="36">
        <f t="shared" si="65"/>
        <v>9.9113492739555067E-2</v>
      </c>
      <c r="J283" s="31">
        <v>125682</v>
      </c>
      <c r="K283" s="36">
        <f t="shared" si="66"/>
        <v>0.12448939162820183</v>
      </c>
      <c r="L283" s="31">
        <v>0</v>
      </c>
      <c r="M283" s="36">
        <f t="shared" si="67"/>
        <v>0</v>
      </c>
      <c r="N283" s="31">
        <f t="shared" si="68"/>
        <v>315465</v>
      </c>
      <c r="O283" s="36">
        <f t="shared" si="69"/>
        <v>0.31247152281146617</v>
      </c>
      <c r="P283" s="31">
        <v>99243</v>
      </c>
      <c r="Q283" s="31">
        <v>850265</v>
      </c>
      <c r="R283" s="31">
        <v>962421</v>
      </c>
      <c r="S283" s="31">
        <v>424456</v>
      </c>
      <c r="T283" s="36">
        <f t="shared" si="70"/>
        <v>0.44102944553371132</v>
      </c>
      <c r="U283" s="36">
        <f t="shared" si="71"/>
        <v>0.26640669870922884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1009580</v>
      </c>
      <c r="E285" s="32">
        <f>SUM(E276:E284)</f>
        <v>5823110</v>
      </c>
      <c r="F285" s="32">
        <f>SUM(F276:F284)</f>
        <v>90949</v>
      </c>
      <c r="G285" s="37">
        <f t="shared" si="64"/>
        <v>9.0085976346599581E-2</v>
      </c>
      <c r="H285" s="32">
        <f>SUM(H276:H284)</f>
        <v>145164</v>
      </c>
      <c r="I285" s="37">
        <f t="shared" si="65"/>
        <v>0.14378652508964124</v>
      </c>
      <c r="J285" s="32">
        <f>SUM(J276:J284)</f>
        <v>209450</v>
      </c>
      <c r="K285" s="37">
        <f t="shared" si="66"/>
        <v>3.5968752092953762E-2</v>
      </c>
      <c r="L285" s="32">
        <f>SUM(L276:L284)</f>
        <v>0</v>
      </c>
      <c r="M285" s="37">
        <f t="shared" si="67"/>
        <v>0</v>
      </c>
      <c r="N285" s="32">
        <f t="shared" si="68"/>
        <v>445563</v>
      </c>
      <c r="O285" s="37">
        <f t="shared" si="69"/>
        <v>7.6516328903283637E-2</v>
      </c>
      <c r="P285" s="32">
        <f>SUM(P276:P284)</f>
        <v>141259</v>
      </c>
      <c r="Q285" s="32">
        <f>SUM(Q276:Q284)</f>
        <v>2583271</v>
      </c>
      <c r="R285" s="32">
        <f>SUM(R276:R284)</f>
        <v>2695427</v>
      </c>
      <c r="S285" s="32">
        <f>SUM(S276:S284)</f>
        <v>650159</v>
      </c>
      <c r="T285" s="37">
        <f t="shared" si="70"/>
        <v>0.2412081647917009</v>
      </c>
      <c r="U285" s="37">
        <f t="shared" si="71"/>
        <v>0.48273738310479342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1158086</v>
      </c>
      <c r="E288" s="31">
        <v>1158086</v>
      </c>
      <c r="F288" s="31">
        <v>17360</v>
      </c>
      <c r="G288" s="36">
        <f t="shared" si="64"/>
        <v>1.4990251155786357E-2</v>
      </c>
      <c r="H288" s="31">
        <v>1560</v>
      </c>
      <c r="I288" s="36">
        <f t="shared" si="65"/>
        <v>1.3470502190683594E-3</v>
      </c>
      <c r="J288" s="31">
        <v>105400</v>
      </c>
      <c r="K288" s="36">
        <f t="shared" si="66"/>
        <v>9.1012239160131458E-2</v>
      </c>
      <c r="L288" s="31">
        <v>0</v>
      </c>
      <c r="M288" s="36">
        <f t="shared" si="67"/>
        <v>0</v>
      </c>
      <c r="N288" s="31">
        <f t="shared" si="68"/>
        <v>124320</v>
      </c>
      <c r="O288" s="36">
        <f t="shared" si="69"/>
        <v>0.10734954053498617</v>
      </c>
      <c r="P288" s="31">
        <v>0</v>
      </c>
      <c r="Q288" s="31">
        <v>1316957</v>
      </c>
      <c r="R288" s="31">
        <v>1316957</v>
      </c>
      <c r="S288" s="31">
        <v>226338</v>
      </c>
      <c r="T288" s="36">
        <f t="shared" si="70"/>
        <v>0.17186438129718737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9939095</v>
      </c>
      <c r="E290" s="31">
        <v>9939095</v>
      </c>
      <c r="F290" s="31">
        <v>1679147</v>
      </c>
      <c r="G290" s="36">
        <f t="shared" si="64"/>
        <v>0.16894365130829317</v>
      </c>
      <c r="H290" s="31">
        <v>1664921</v>
      </c>
      <c r="I290" s="36">
        <f t="shared" si="65"/>
        <v>0.16751233386943176</v>
      </c>
      <c r="J290" s="31">
        <v>2210439</v>
      </c>
      <c r="K290" s="36">
        <f t="shared" si="66"/>
        <v>0.22239841756216236</v>
      </c>
      <c r="L290" s="31">
        <v>0</v>
      </c>
      <c r="M290" s="36">
        <f t="shared" si="67"/>
        <v>0</v>
      </c>
      <c r="N290" s="31">
        <f t="shared" si="68"/>
        <v>5554507</v>
      </c>
      <c r="O290" s="36">
        <f t="shared" si="69"/>
        <v>0.55885440273988729</v>
      </c>
      <c r="P290" s="31">
        <v>2119113</v>
      </c>
      <c r="Q290" s="31">
        <v>8817172</v>
      </c>
      <c r="R290" s="31">
        <v>8878870</v>
      </c>
      <c r="S290" s="31">
        <v>5478581</v>
      </c>
      <c r="T290" s="36">
        <f t="shared" si="70"/>
        <v>0.61703583902005543</v>
      </c>
      <c r="U290" s="36">
        <f t="shared" si="71"/>
        <v>4.3096333229988293E-2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11097181</v>
      </c>
      <c r="E292" s="32">
        <f>SUM(E286:E291)</f>
        <v>11097181</v>
      </c>
      <c r="F292" s="32">
        <f>SUM(F286:F291)</f>
        <v>1696507</v>
      </c>
      <c r="G292" s="37">
        <f t="shared" si="64"/>
        <v>0.15287729379199996</v>
      </c>
      <c r="H292" s="32">
        <f>SUM(H286:H291)</f>
        <v>1666481</v>
      </c>
      <c r="I292" s="37">
        <f t="shared" si="65"/>
        <v>0.15017156158847908</v>
      </c>
      <c r="J292" s="32">
        <f>SUM(J286:J291)</f>
        <v>2315839</v>
      </c>
      <c r="K292" s="37">
        <f t="shared" si="66"/>
        <v>0.20868714315824893</v>
      </c>
      <c r="L292" s="32">
        <f>SUM(L286:L291)</f>
        <v>0</v>
      </c>
      <c r="M292" s="37">
        <f t="shared" si="67"/>
        <v>0</v>
      </c>
      <c r="N292" s="32">
        <f t="shared" si="68"/>
        <v>5678827</v>
      </c>
      <c r="O292" s="37">
        <f t="shared" si="69"/>
        <v>0.51173599853872798</v>
      </c>
      <c r="P292" s="32">
        <f>SUM(P286:P291)</f>
        <v>2119113</v>
      </c>
      <c r="Q292" s="32">
        <f>SUM(Q286:Q291)</f>
        <v>10134129</v>
      </c>
      <c r="R292" s="32">
        <f>SUM(R286:R291)</f>
        <v>10195827</v>
      </c>
      <c r="S292" s="32">
        <f>SUM(S286:S291)</f>
        <v>5704919</v>
      </c>
      <c r="T292" s="37">
        <f t="shared" si="70"/>
        <v>0.55953469983356918</v>
      </c>
      <c r="U292" s="37">
        <f t="shared" si="71"/>
        <v>9.2834124466227186E-2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540000</v>
      </c>
      <c r="E293" s="31">
        <v>540000</v>
      </c>
      <c r="F293" s="31">
        <v>73274</v>
      </c>
      <c r="G293" s="36">
        <f t="shared" si="64"/>
        <v>0.13569259259259259</v>
      </c>
      <c r="H293" s="31">
        <v>396710</v>
      </c>
      <c r="I293" s="36">
        <f t="shared" si="65"/>
        <v>0.73464814814814816</v>
      </c>
      <c r="J293" s="31">
        <v>180930</v>
      </c>
      <c r="K293" s="36">
        <f t="shared" si="66"/>
        <v>0.33505555555555555</v>
      </c>
      <c r="L293" s="31">
        <v>0</v>
      </c>
      <c r="M293" s="36">
        <f t="shared" si="67"/>
        <v>0</v>
      </c>
      <c r="N293" s="31">
        <f t="shared" si="68"/>
        <v>650914</v>
      </c>
      <c r="O293" s="36">
        <f t="shared" si="69"/>
        <v>1.2053962962962963</v>
      </c>
      <c r="P293" s="31">
        <v>79318</v>
      </c>
      <c r="Q293" s="31">
        <v>750000</v>
      </c>
      <c r="R293" s="31">
        <v>750000</v>
      </c>
      <c r="S293" s="31">
        <v>205899</v>
      </c>
      <c r="T293" s="36">
        <f t="shared" si="70"/>
        <v>0.274532</v>
      </c>
      <c r="U293" s="36">
        <f t="shared" si="71"/>
        <v>1.2810711313951435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884302</v>
      </c>
      <c r="E295" s="31">
        <v>884302</v>
      </c>
      <c r="F295" s="31">
        <v>102693</v>
      </c>
      <c r="G295" s="36">
        <f t="shared" si="64"/>
        <v>0.11612887904810799</v>
      </c>
      <c r="H295" s="31">
        <v>128594</v>
      </c>
      <c r="I295" s="36">
        <f t="shared" si="65"/>
        <v>0.14541864657096784</v>
      </c>
      <c r="J295" s="31">
        <v>127138</v>
      </c>
      <c r="K295" s="36">
        <f t="shared" si="66"/>
        <v>0.143772150238267</v>
      </c>
      <c r="L295" s="31">
        <v>0</v>
      </c>
      <c r="M295" s="36">
        <f t="shared" si="67"/>
        <v>0</v>
      </c>
      <c r="N295" s="31">
        <f t="shared" si="68"/>
        <v>358425</v>
      </c>
      <c r="O295" s="36">
        <f t="shared" si="69"/>
        <v>0.40531967585734285</v>
      </c>
      <c r="P295" s="31">
        <v>25770</v>
      </c>
      <c r="Q295" s="31">
        <v>129600</v>
      </c>
      <c r="R295" s="31">
        <v>206326</v>
      </c>
      <c r="S295" s="31">
        <v>217205</v>
      </c>
      <c r="T295" s="36">
        <f t="shared" si="70"/>
        <v>1.0527272374785535</v>
      </c>
      <c r="U295" s="36">
        <f t="shared" si="71"/>
        <v>3.9335661622041131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2208837</v>
      </c>
      <c r="E296" s="31">
        <v>2208837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300</v>
      </c>
      <c r="K296" s="36">
        <f t="shared" si="66"/>
        <v>1.3581807983115097E-4</v>
      </c>
      <c r="L296" s="31">
        <v>0</v>
      </c>
      <c r="M296" s="36">
        <f t="shared" si="67"/>
        <v>0</v>
      </c>
      <c r="N296" s="31">
        <f t="shared" si="68"/>
        <v>300</v>
      </c>
      <c r="O296" s="36">
        <f t="shared" si="69"/>
        <v>1.3581807983115097E-4</v>
      </c>
      <c r="P296" s="31">
        <v>1500</v>
      </c>
      <c r="Q296" s="31">
        <v>8424</v>
      </c>
      <c r="R296" s="31">
        <v>2008424</v>
      </c>
      <c r="S296" s="31">
        <v>2200</v>
      </c>
      <c r="T296" s="36">
        <f t="shared" si="70"/>
        <v>1.0953862331858214E-3</v>
      </c>
      <c r="U296" s="36">
        <f t="shared" si="71"/>
        <v>-0.8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3633139</v>
      </c>
      <c r="E298" s="32">
        <f>SUM(E293:E297)</f>
        <v>3633139</v>
      </c>
      <c r="F298" s="32">
        <f>SUM(F293:F297)</f>
        <v>175967</v>
      </c>
      <c r="G298" s="37">
        <f t="shared" si="64"/>
        <v>4.8433874949458305E-2</v>
      </c>
      <c r="H298" s="32">
        <f>SUM(H293:H297)</f>
        <v>525304</v>
      </c>
      <c r="I298" s="37">
        <f t="shared" si="65"/>
        <v>0.1445868159737351</v>
      </c>
      <c r="J298" s="32">
        <f>SUM(J293:J297)</f>
        <v>308368</v>
      </c>
      <c r="K298" s="37">
        <f t="shared" si="66"/>
        <v>8.4876466328428393E-2</v>
      </c>
      <c r="L298" s="32">
        <f>SUM(L293:L297)</f>
        <v>0</v>
      </c>
      <c r="M298" s="37">
        <f t="shared" si="67"/>
        <v>0</v>
      </c>
      <c r="N298" s="32">
        <f t="shared" si="68"/>
        <v>1009639</v>
      </c>
      <c r="O298" s="37">
        <f t="shared" si="69"/>
        <v>0.27789715725162178</v>
      </c>
      <c r="P298" s="32">
        <f>SUM(P293:P297)</f>
        <v>106588</v>
      </c>
      <c r="Q298" s="32">
        <f>SUM(Q293:Q297)</f>
        <v>888024</v>
      </c>
      <c r="R298" s="32">
        <f>SUM(R293:R297)</f>
        <v>2964750</v>
      </c>
      <c r="S298" s="32">
        <f>SUM(S293:S297)</f>
        <v>425304</v>
      </c>
      <c r="T298" s="37">
        <f t="shared" si="70"/>
        <v>0.14345357955982799</v>
      </c>
      <c r="U298" s="37">
        <f t="shared" si="71"/>
        <v>1.8930836491912784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26074317</v>
      </c>
      <c r="E299" s="32">
        <f>SUM(E263:E266,E268:E274,E276:E284,E286:E291,E293:E297)</f>
        <v>45894249</v>
      </c>
      <c r="F299" s="32">
        <f>SUM(F263:F266,F268:F274,F276:F284,F286:F291,F293:F297)</f>
        <v>4819769</v>
      </c>
      <c r="G299" s="37">
        <f t="shared" si="64"/>
        <v>0.18484737299159168</v>
      </c>
      <c r="H299" s="32">
        <f>SUM(H263:H266,H268:H274,H276:H284,H286:H291,H293:H297)</f>
        <v>13047981</v>
      </c>
      <c r="I299" s="37">
        <f t="shared" si="65"/>
        <v>0.50041506360454235</v>
      </c>
      <c r="J299" s="32">
        <f>SUM(J263:J266,J268:J274,J276:J284,J286:J291,J293:J297)</f>
        <v>4657247</v>
      </c>
      <c r="K299" s="37">
        <f t="shared" si="66"/>
        <v>0.10147779082298525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22524997</v>
      </c>
      <c r="O299" s="37">
        <f t="shared" si="69"/>
        <v>0.49080217000609377</v>
      </c>
      <c r="P299" s="32">
        <f>SUM(P263:P266,P268:P274,P276:P284,P286:P291,P293:P297)</f>
        <v>4598521</v>
      </c>
      <c r="Q299" s="32">
        <f>SUM(Q263:Q266,Q268:Q274,Q276:Q284,Q286:Q291,Q293:Q297)</f>
        <v>22958721</v>
      </c>
      <c r="R299" s="32">
        <f>SUM(R263:R266,R268:R274,R276:R284,R286:R291,R293:R297)</f>
        <v>25524301</v>
      </c>
      <c r="S299" s="32">
        <f>SUM(S263:S266,S268:S274,S276:S284,S286:S291,S293:S297)</f>
        <v>14074304</v>
      </c>
      <c r="T299" s="37">
        <f t="shared" si="70"/>
        <v>0.55140800917525612</v>
      </c>
      <c r="U299" s="37">
        <f t="shared" si="71"/>
        <v>1.2770627773581955E-2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2358853285</v>
      </c>
      <c r="E302" s="31">
        <v>2398434366</v>
      </c>
      <c r="F302" s="31">
        <v>492014319</v>
      </c>
      <c r="G302" s="36">
        <f t="shared" ref="G302:G339" si="72">IF(($D302     =0),0,($F302     /$D302     ))</f>
        <v>0.20858199283894843</v>
      </c>
      <c r="H302" s="31">
        <v>605112700</v>
      </c>
      <c r="I302" s="36">
        <f t="shared" ref="I302:I339" si="73">IF(($D302     =0),0,($H302     /$D302     ))</f>
        <v>0.25652833257919216</v>
      </c>
      <c r="J302" s="31">
        <v>880337637</v>
      </c>
      <c r="K302" s="36">
        <f t="shared" ref="K302:K339" si="74">IF(($E302     =0),0,($J302     /$E302     ))</f>
        <v>0.36704679080636554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1977464656</v>
      </c>
      <c r="O302" s="36">
        <f t="shared" ref="O302:O339" si="77">IF(($E302     =0),0,($N302     /$E302     ))</f>
        <v>0.82448145508268622</v>
      </c>
      <c r="P302" s="31">
        <v>751074150</v>
      </c>
      <c r="Q302" s="31">
        <v>1639672900</v>
      </c>
      <c r="R302" s="31">
        <v>2289065688</v>
      </c>
      <c r="S302" s="31">
        <v>2108967713</v>
      </c>
      <c r="T302" s="36">
        <f t="shared" ref="T302:T339" si="78">IF(($R302     =0),0,($S302     /$R302     ))</f>
        <v>0.92132249592306148</v>
      </c>
      <c r="U302" s="36">
        <f t="shared" ref="U302:U339" si="79">IF(($P302     =0),0,(($J302     /$P302     )-1))</f>
        <v>0.17210482746610301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2358853285</v>
      </c>
      <c r="E303" s="32">
        <f>E302</f>
        <v>2398434366</v>
      </c>
      <c r="F303" s="32">
        <f>F302</f>
        <v>492014319</v>
      </c>
      <c r="G303" s="37">
        <f t="shared" si="72"/>
        <v>0.20858199283894843</v>
      </c>
      <c r="H303" s="32">
        <f>H302</f>
        <v>605112700</v>
      </c>
      <c r="I303" s="37">
        <f t="shared" si="73"/>
        <v>0.25652833257919216</v>
      </c>
      <c r="J303" s="32">
        <f>J302</f>
        <v>880337637</v>
      </c>
      <c r="K303" s="37">
        <f t="shared" si="74"/>
        <v>0.36704679080636554</v>
      </c>
      <c r="L303" s="32">
        <f>L302</f>
        <v>0</v>
      </c>
      <c r="M303" s="37">
        <f t="shared" si="75"/>
        <v>0</v>
      </c>
      <c r="N303" s="32">
        <f t="shared" si="76"/>
        <v>1977464656</v>
      </c>
      <c r="O303" s="37">
        <f t="shared" si="77"/>
        <v>0.82448145508268622</v>
      </c>
      <c r="P303" s="32">
        <f>P302</f>
        <v>751074150</v>
      </c>
      <c r="Q303" s="32">
        <f>Q302</f>
        <v>1639672900</v>
      </c>
      <c r="R303" s="32">
        <f>R302</f>
        <v>2289065688</v>
      </c>
      <c r="S303" s="32">
        <f>S302</f>
        <v>2108967713</v>
      </c>
      <c r="T303" s="37">
        <f t="shared" si="78"/>
        <v>0.92132249592306148</v>
      </c>
      <c r="U303" s="37">
        <f t="shared" si="79"/>
        <v>0.17210482746610301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11797136</v>
      </c>
      <c r="E304" s="31">
        <v>9887667</v>
      </c>
      <c r="F304" s="31">
        <v>596582</v>
      </c>
      <c r="G304" s="36">
        <f t="shared" si="72"/>
        <v>5.0570070566279816E-2</v>
      </c>
      <c r="H304" s="31">
        <v>576275</v>
      </c>
      <c r="I304" s="36">
        <f t="shared" si="73"/>
        <v>4.884872057082329E-2</v>
      </c>
      <c r="J304" s="31">
        <v>565957</v>
      </c>
      <c r="K304" s="36">
        <f t="shared" si="74"/>
        <v>5.7238679255682864E-2</v>
      </c>
      <c r="L304" s="31">
        <v>0</v>
      </c>
      <c r="M304" s="36">
        <f t="shared" si="75"/>
        <v>0</v>
      </c>
      <c r="N304" s="31">
        <f t="shared" si="76"/>
        <v>1738814</v>
      </c>
      <c r="O304" s="36">
        <f t="shared" si="77"/>
        <v>0.17585685278438282</v>
      </c>
      <c r="P304" s="31">
        <v>581379</v>
      </c>
      <c r="Q304" s="31">
        <v>11673334</v>
      </c>
      <c r="R304" s="31">
        <v>11246077</v>
      </c>
      <c r="S304" s="31">
        <v>1602258</v>
      </c>
      <c r="T304" s="36">
        <f t="shared" si="78"/>
        <v>0.14247261511725379</v>
      </c>
      <c r="U304" s="36">
        <f t="shared" si="79"/>
        <v>-2.6526585927596269E-2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34847070</v>
      </c>
      <c r="E305" s="31">
        <v>45445000</v>
      </c>
      <c r="F305" s="31">
        <v>1704051</v>
      </c>
      <c r="G305" s="36">
        <f t="shared" si="72"/>
        <v>4.8900840156719055E-2</v>
      </c>
      <c r="H305" s="31">
        <v>2840980</v>
      </c>
      <c r="I305" s="36">
        <f t="shared" si="73"/>
        <v>8.152708391265033E-2</v>
      </c>
      <c r="J305" s="31">
        <v>22078755</v>
      </c>
      <c r="K305" s="36">
        <f t="shared" si="74"/>
        <v>0.48583463527340742</v>
      </c>
      <c r="L305" s="31">
        <v>0</v>
      </c>
      <c r="M305" s="36">
        <f t="shared" si="75"/>
        <v>0</v>
      </c>
      <c r="N305" s="31">
        <f t="shared" si="76"/>
        <v>26623786</v>
      </c>
      <c r="O305" s="36">
        <f t="shared" si="77"/>
        <v>0.58584631972714274</v>
      </c>
      <c r="P305" s="31">
        <v>910062</v>
      </c>
      <c r="Q305" s="31">
        <v>11486897</v>
      </c>
      <c r="R305" s="31">
        <v>34165357</v>
      </c>
      <c r="S305" s="31">
        <v>1918428</v>
      </c>
      <c r="T305" s="36">
        <f t="shared" si="78"/>
        <v>5.6151264568960892E-2</v>
      </c>
      <c r="U305" s="36">
        <f t="shared" si="79"/>
        <v>23.260715204019068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24259000</v>
      </c>
      <c r="E306" s="31">
        <v>21487000</v>
      </c>
      <c r="F306" s="31">
        <v>7469217</v>
      </c>
      <c r="G306" s="36">
        <f t="shared" si="72"/>
        <v>0.30789467826373718</v>
      </c>
      <c r="H306" s="31">
        <v>5442558</v>
      </c>
      <c r="I306" s="36">
        <f t="shared" si="73"/>
        <v>0.22435211674017891</v>
      </c>
      <c r="J306" s="31">
        <v>5449976</v>
      </c>
      <c r="K306" s="36">
        <f t="shared" si="74"/>
        <v>0.25364061990971287</v>
      </c>
      <c r="L306" s="31">
        <v>0</v>
      </c>
      <c r="M306" s="36">
        <f t="shared" si="75"/>
        <v>0</v>
      </c>
      <c r="N306" s="31">
        <f t="shared" si="76"/>
        <v>18361751</v>
      </c>
      <c r="O306" s="36">
        <f t="shared" si="77"/>
        <v>0.85455163587285332</v>
      </c>
      <c r="P306" s="31">
        <v>6002</v>
      </c>
      <c r="Q306" s="31">
        <v>23524000</v>
      </c>
      <c r="R306" s="31">
        <v>23821180</v>
      </c>
      <c r="S306" s="31">
        <v>9773469</v>
      </c>
      <c r="T306" s="36">
        <f t="shared" si="78"/>
        <v>0.41028483895424156</v>
      </c>
      <c r="U306" s="36">
        <f t="shared" si="79"/>
        <v>907.0266577807397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28735462</v>
      </c>
      <c r="E307" s="31">
        <v>29211461</v>
      </c>
      <c r="F307" s="31">
        <v>3310995</v>
      </c>
      <c r="G307" s="36">
        <f t="shared" si="72"/>
        <v>0.11522330839852166</v>
      </c>
      <c r="H307" s="31">
        <v>-2611362</v>
      </c>
      <c r="I307" s="36">
        <f t="shared" si="73"/>
        <v>-9.0875935803642199E-2</v>
      </c>
      <c r="J307" s="31">
        <v>9899691</v>
      </c>
      <c r="K307" s="36">
        <f t="shared" si="74"/>
        <v>0.33889749643128086</v>
      </c>
      <c r="L307" s="31">
        <v>0</v>
      </c>
      <c r="M307" s="36">
        <f t="shared" si="75"/>
        <v>0</v>
      </c>
      <c r="N307" s="31">
        <f t="shared" si="76"/>
        <v>10599324</v>
      </c>
      <c r="O307" s="36">
        <f t="shared" si="77"/>
        <v>0.36284813005415922</v>
      </c>
      <c r="P307" s="31">
        <v>6568669</v>
      </c>
      <c r="Q307" s="31">
        <v>26079415</v>
      </c>
      <c r="R307" s="31">
        <v>26716070</v>
      </c>
      <c r="S307" s="31">
        <v>19970717</v>
      </c>
      <c r="T307" s="36">
        <f t="shared" si="78"/>
        <v>0.74751701878307697</v>
      </c>
      <c r="U307" s="36">
        <f t="shared" si="79"/>
        <v>0.50710760429548207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48529692</v>
      </c>
      <c r="E308" s="31">
        <v>41242352</v>
      </c>
      <c r="F308" s="31">
        <v>3760408</v>
      </c>
      <c r="G308" s="36">
        <f t="shared" si="72"/>
        <v>7.7486747700768424E-2</v>
      </c>
      <c r="H308" s="31">
        <v>4005463</v>
      </c>
      <c r="I308" s="36">
        <f t="shared" si="73"/>
        <v>8.2536336723505271E-2</v>
      </c>
      <c r="J308" s="31">
        <v>3858031</v>
      </c>
      <c r="K308" s="36">
        <f t="shared" si="74"/>
        <v>9.3545368120615424E-2</v>
      </c>
      <c r="L308" s="31">
        <v>0</v>
      </c>
      <c r="M308" s="36">
        <f t="shared" si="75"/>
        <v>0</v>
      </c>
      <c r="N308" s="31">
        <f t="shared" si="76"/>
        <v>11623902</v>
      </c>
      <c r="O308" s="36">
        <f t="shared" si="77"/>
        <v>0.28184381918858553</v>
      </c>
      <c r="P308" s="31">
        <v>3006340</v>
      </c>
      <c r="Q308" s="31">
        <v>41123461</v>
      </c>
      <c r="R308" s="31">
        <v>49136117</v>
      </c>
      <c r="S308" s="31">
        <v>9610871</v>
      </c>
      <c r="T308" s="36">
        <f t="shared" si="78"/>
        <v>0.1955968763262266</v>
      </c>
      <c r="U308" s="36">
        <f t="shared" si="79"/>
        <v>0.28329829626722192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13317000</v>
      </c>
      <c r="E309" s="31">
        <v>13831222</v>
      </c>
      <c r="F309" s="31">
        <v>5437774</v>
      </c>
      <c r="G309" s="36">
        <f t="shared" si="72"/>
        <v>0.40833325824134564</v>
      </c>
      <c r="H309" s="31">
        <v>11641432</v>
      </c>
      <c r="I309" s="36">
        <f t="shared" si="73"/>
        <v>0.874178268378764</v>
      </c>
      <c r="J309" s="31">
        <v>1805447</v>
      </c>
      <c r="K309" s="36">
        <f t="shared" si="74"/>
        <v>0.13053416393721393</v>
      </c>
      <c r="L309" s="31">
        <v>0</v>
      </c>
      <c r="M309" s="36">
        <f t="shared" si="75"/>
        <v>0</v>
      </c>
      <c r="N309" s="31">
        <f t="shared" si="76"/>
        <v>18884653</v>
      </c>
      <c r="O309" s="36">
        <f t="shared" si="77"/>
        <v>1.3653640292954592</v>
      </c>
      <c r="P309" s="31">
        <v>4782721</v>
      </c>
      <c r="Q309" s="31">
        <v>16369527</v>
      </c>
      <c r="R309" s="31">
        <v>12304500</v>
      </c>
      <c r="S309" s="31">
        <v>14306344</v>
      </c>
      <c r="T309" s="36">
        <f t="shared" si="78"/>
        <v>1.1626920232435287</v>
      </c>
      <c r="U309" s="36">
        <f t="shared" si="79"/>
        <v>-0.62250630969274601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161485360</v>
      </c>
      <c r="E310" s="32">
        <f>SUM(E304:E309)</f>
        <v>161104702</v>
      </c>
      <c r="F310" s="32">
        <f>SUM(F304:F309)</f>
        <v>22279027</v>
      </c>
      <c r="G310" s="37">
        <f t="shared" si="72"/>
        <v>0.13796313795875986</v>
      </c>
      <c r="H310" s="32">
        <f>SUM(H304:H309)</f>
        <v>21895346</v>
      </c>
      <c r="I310" s="37">
        <f t="shared" si="73"/>
        <v>0.13558718883247373</v>
      </c>
      <c r="J310" s="32">
        <f>SUM(J304:J309)</f>
        <v>43657857</v>
      </c>
      <c r="K310" s="37">
        <f t="shared" si="74"/>
        <v>0.27099058226121792</v>
      </c>
      <c r="L310" s="32">
        <f>SUM(L304:L309)</f>
        <v>0</v>
      </c>
      <c r="M310" s="37">
        <f t="shared" si="75"/>
        <v>0</v>
      </c>
      <c r="N310" s="32">
        <f t="shared" si="76"/>
        <v>87832230</v>
      </c>
      <c r="O310" s="37">
        <f t="shared" si="77"/>
        <v>0.54518725344217456</v>
      </c>
      <c r="P310" s="32">
        <f>SUM(P304:P309)</f>
        <v>15855173</v>
      </c>
      <c r="Q310" s="32">
        <f>SUM(Q304:Q309)</f>
        <v>130256634</v>
      </c>
      <c r="R310" s="32">
        <f>SUM(R304:R309)</f>
        <v>157389301</v>
      </c>
      <c r="S310" s="32">
        <f>SUM(S304:S309)</f>
        <v>57182087</v>
      </c>
      <c r="T310" s="37">
        <f t="shared" si="78"/>
        <v>0.36331622693972065</v>
      </c>
      <c r="U310" s="37">
        <f t="shared" si="79"/>
        <v>1.7535402483467069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16653690</v>
      </c>
      <c r="E311" s="31">
        <v>16689690</v>
      </c>
      <c r="F311" s="31">
        <v>5046835</v>
      </c>
      <c r="G311" s="36">
        <f t="shared" si="72"/>
        <v>0.30304605165581922</v>
      </c>
      <c r="H311" s="31">
        <v>6082836</v>
      </c>
      <c r="I311" s="36">
        <f t="shared" si="73"/>
        <v>0.36525454719044248</v>
      </c>
      <c r="J311" s="31">
        <v>6860489</v>
      </c>
      <c r="K311" s="36">
        <f t="shared" si="74"/>
        <v>0.41106149964439126</v>
      </c>
      <c r="L311" s="31">
        <v>0</v>
      </c>
      <c r="M311" s="36">
        <f t="shared" si="75"/>
        <v>0</v>
      </c>
      <c r="N311" s="31">
        <f t="shared" si="76"/>
        <v>17990160</v>
      </c>
      <c r="O311" s="36">
        <f t="shared" si="77"/>
        <v>1.0779205605376732</v>
      </c>
      <c r="P311" s="31">
        <v>7546726</v>
      </c>
      <c r="Q311" s="31">
        <v>16336844</v>
      </c>
      <c r="R311" s="31">
        <v>16362776</v>
      </c>
      <c r="S311" s="31">
        <v>16459110</v>
      </c>
      <c r="T311" s="36">
        <f t="shared" si="78"/>
        <v>1.0058873873235201</v>
      </c>
      <c r="U311" s="36">
        <f t="shared" si="79"/>
        <v>-9.0931749741543499E-2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144706668</v>
      </c>
      <c r="E312" s="31">
        <v>147932066</v>
      </c>
      <c r="F312" s="31">
        <v>6851155</v>
      </c>
      <c r="G312" s="36">
        <f t="shared" si="72"/>
        <v>4.7345123031925521E-2</v>
      </c>
      <c r="H312" s="31">
        <v>43888533</v>
      </c>
      <c r="I312" s="36">
        <f t="shared" si="73"/>
        <v>0.30329309358432605</v>
      </c>
      <c r="J312" s="31">
        <v>7492185</v>
      </c>
      <c r="K312" s="36">
        <f t="shared" si="74"/>
        <v>5.0646118874592069E-2</v>
      </c>
      <c r="L312" s="31">
        <v>0</v>
      </c>
      <c r="M312" s="36">
        <f t="shared" si="75"/>
        <v>0</v>
      </c>
      <c r="N312" s="31">
        <f t="shared" si="76"/>
        <v>58231873</v>
      </c>
      <c r="O312" s="36">
        <f t="shared" si="77"/>
        <v>0.3936392871035817</v>
      </c>
      <c r="P312" s="31">
        <v>6546020</v>
      </c>
      <c r="Q312" s="31">
        <v>143267009</v>
      </c>
      <c r="R312" s="31">
        <v>144147502</v>
      </c>
      <c r="S312" s="31">
        <v>48851297</v>
      </c>
      <c r="T312" s="36">
        <f t="shared" si="78"/>
        <v>0.33889797826673401</v>
      </c>
      <c r="U312" s="36">
        <f t="shared" si="79"/>
        <v>0.14454049941796687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180260650</v>
      </c>
      <c r="E313" s="31">
        <v>180260650</v>
      </c>
      <c r="F313" s="31">
        <v>3449568</v>
      </c>
      <c r="G313" s="36">
        <f t="shared" si="72"/>
        <v>1.913655587062401E-2</v>
      </c>
      <c r="H313" s="31">
        <v>3526517</v>
      </c>
      <c r="I313" s="36">
        <f t="shared" si="73"/>
        <v>1.9563432174465142E-2</v>
      </c>
      <c r="J313" s="31">
        <v>120046564</v>
      </c>
      <c r="K313" s="36">
        <f t="shared" si="74"/>
        <v>0.66596100701955752</v>
      </c>
      <c r="L313" s="31">
        <v>0</v>
      </c>
      <c r="M313" s="36">
        <f t="shared" si="75"/>
        <v>0</v>
      </c>
      <c r="N313" s="31">
        <f t="shared" si="76"/>
        <v>127022649</v>
      </c>
      <c r="O313" s="36">
        <f t="shared" si="77"/>
        <v>0.70466099506464663</v>
      </c>
      <c r="P313" s="31">
        <v>55993214</v>
      </c>
      <c r="Q313" s="31">
        <v>147891844</v>
      </c>
      <c r="R313" s="31">
        <v>172183818</v>
      </c>
      <c r="S313" s="31">
        <v>95588352</v>
      </c>
      <c r="T313" s="36">
        <f t="shared" si="78"/>
        <v>0.55515293545180888</v>
      </c>
      <c r="U313" s="36">
        <f t="shared" si="79"/>
        <v>1.1439484434667389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253561143</v>
      </c>
      <c r="E314" s="31">
        <v>242291943</v>
      </c>
      <c r="F314" s="31">
        <v>166012</v>
      </c>
      <c r="G314" s="36">
        <f t="shared" si="72"/>
        <v>6.547217686268278E-4</v>
      </c>
      <c r="H314" s="31">
        <v>150973</v>
      </c>
      <c r="I314" s="36">
        <f t="shared" si="73"/>
        <v>5.9541063040562169E-4</v>
      </c>
      <c r="J314" s="31">
        <v>201614</v>
      </c>
      <c r="K314" s="36">
        <f t="shared" si="74"/>
        <v>8.3211186267138893E-4</v>
      </c>
      <c r="L314" s="31">
        <v>0</v>
      </c>
      <c r="M314" s="36">
        <f t="shared" si="75"/>
        <v>0</v>
      </c>
      <c r="N314" s="31">
        <f t="shared" si="76"/>
        <v>518599</v>
      </c>
      <c r="O314" s="36">
        <f t="shared" si="77"/>
        <v>2.1403889604368728E-3</v>
      </c>
      <c r="P314" s="31">
        <v>40745032</v>
      </c>
      <c r="Q314" s="31">
        <v>244209870</v>
      </c>
      <c r="R314" s="31">
        <v>118908026</v>
      </c>
      <c r="S314" s="31">
        <v>42361107</v>
      </c>
      <c r="T314" s="36">
        <f t="shared" si="78"/>
        <v>0.35625103220534499</v>
      </c>
      <c r="U314" s="36">
        <f t="shared" si="79"/>
        <v>-0.99505181392421049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9371084</v>
      </c>
      <c r="E315" s="31">
        <v>20670958</v>
      </c>
      <c r="F315" s="31">
        <v>1606937</v>
      </c>
      <c r="G315" s="36">
        <f t="shared" si="72"/>
        <v>0.17147824093776132</v>
      </c>
      <c r="H315" s="31">
        <v>2497322</v>
      </c>
      <c r="I315" s="36">
        <f t="shared" si="73"/>
        <v>0.2664923289557537</v>
      </c>
      <c r="J315" s="31">
        <v>2618742</v>
      </c>
      <c r="K315" s="36">
        <f t="shared" si="74"/>
        <v>0.12668701663464266</v>
      </c>
      <c r="L315" s="31">
        <v>0</v>
      </c>
      <c r="M315" s="36">
        <f t="shared" si="75"/>
        <v>0</v>
      </c>
      <c r="N315" s="31">
        <f t="shared" si="76"/>
        <v>6723001</v>
      </c>
      <c r="O315" s="36">
        <f t="shared" si="77"/>
        <v>0.32523896570250882</v>
      </c>
      <c r="P315" s="31">
        <v>2367172</v>
      </c>
      <c r="Q315" s="31">
        <v>12169680</v>
      </c>
      <c r="R315" s="31">
        <v>9147396</v>
      </c>
      <c r="S315" s="31">
        <v>6784867</v>
      </c>
      <c r="T315" s="36">
        <f t="shared" si="78"/>
        <v>0.741726607222427</v>
      </c>
      <c r="U315" s="36">
        <f t="shared" si="79"/>
        <v>0.10627449124947397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120000</v>
      </c>
      <c r="E316" s="31">
        <v>120000</v>
      </c>
      <c r="F316" s="31">
        <v>5218</v>
      </c>
      <c r="G316" s="36">
        <f t="shared" si="72"/>
        <v>4.3483333333333332E-2</v>
      </c>
      <c r="H316" s="31">
        <v>6963</v>
      </c>
      <c r="I316" s="36">
        <f t="shared" si="73"/>
        <v>5.8025E-2</v>
      </c>
      <c r="J316" s="31">
        <v>70089</v>
      </c>
      <c r="K316" s="36">
        <f t="shared" si="74"/>
        <v>0.58407500000000001</v>
      </c>
      <c r="L316" s="31">
        <v>0</v>
      </c>
      <c r="M316" s="36">
        <f t="shared" si="75"/>
        <v>0</v>
      </c>
      <c r="N316" s="31">
        <f t="shared" si="76"/>
        <v>82270</v>
      </c>
      <c r="O316" s="36">
        <f t="shared" si="77"/>
        <v>0.68558333333333332</v>
      </c>
      <c r="P316" s="31">
        <v>69803</v>
      </c>
      <c r="Q316" s="31">
        <v>120000</v>
      </c>
      <c r="R316" s="31">
        <v>120000</v>
      </c>
      <c r="S316" s="31">
        <v>106325</v>
      </c>
      <c r="T316" s="36">
        <f t="shared" si="78"/>
        <v>0.88604166666666662</v>
      </c>
      <c r="U316" s="36">
        <f t="shared" si="79"/>
        <v>4.0972451040786062E-3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604673235</v>
      </c>
      <c r="E317" s="32">
        <f>SUM(E311:E316)</f>
        <v>607965307</v>
      </c>
      <c r="F317" s="32">
        <f>SUM(F311:F316)</f>
        <v>17125725</v>
      </c>
      <c r="G317" s="37">
        <f t="shared" si="72"/>
        <v>2.8322280545458572E-2</v>
      </c>
      <c r="H317" s="32">
        <f>SUM(H311:H316)</f>
        <v>56153144</v>
      </c>
      <c r="I317" s="37">
        <f t="shared" si="73"/>
        <v>9.2865271273334923E-2</v>
      </c>
      <c r="J317" s="32">
        <f>SUM(J311:J316)</f>
        <v>137289683</v>
      </c>
      <c r="K317" s="37">
        <f t="shared" si="74"/>
        <v>0.22581828505553195</v>
      </c>
      <c r="L317" s="32">
        <f>SUM(L311:L316)</f>
        <v>0</v>
      </c>
      <c r="M317" s="37">
        <f t="shared" si="75"/>
        <v>0</v>
      </c>
      <c r="N317" s="32">
        <f t="shared" si="76"/>
        <v>210568552</v>
      </c>
      <c r="O317" s="37">
        <f t="shared" si="77"/>
        <v>0.34634961826859639</v>
      </c>
      <c r="P317" s="32">
        <f>SUM(P311:P316)</f>
        <v>113267967</v>
      </c>
      <c r="Q317" s="32">
        <f>SUM(Q311:Q316)</f>
        <v>563995247</v>
      </c>
      <c r="R317" s="32">
        <f>SUM(R311:R316)</f>
        <v>460869518</v>
      </c>
      <c r="S317" s="32">
        <f>SUM(S311:S316)</f>
        <v>210151058</v>
      </c>
      <c r="T317" s="37">
        <f t="shared" si="78"/>
        <v>0.45598819143426189</v>
      </c>
      <c r="U317" s="37">
        <f t="shared" si="79"/>
        <v>0.21207863649570058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28436351</v>
      </c>
      <c r="E318" s="31">
        <v>26683351</v>
      </c>
      <c r="F318" s="31">
        <v>872452</v>
      </c>
      <c r="G318" s="36">
        <f t="shared" si="72"/>
        <v>3.0680870411256354E-2</v>
      </c>
      <c r="H318" s="31">
        <v>1039458</v>
      </c>
      <c r="I318" s="36">
        <f t="shared" si="73"/>
        <v>3.655384616683062E-2</v>
      </c>
      <c r="J318" s="31">
        <v>937905</v>
      </c>
      <c r="K318" s="36">
        <f t="shared" si="74"/>
        <v>3.5149445809860985E-2</v>
      </c>
      <c r="L318" s="31">
        <v>0</v>
      </c>
      <c r="M318" s="36">
        <f t="shared" si="75"/>
        <v>0</v>
      </c>
      <c r="N318" s="31">
        <f t="shared" si="76"/>
        <v>2849815</v>
      </c>
      <c r="O318" s="36">
        <f t="shared" si="77"/>
        <v>0.10680124096857251</v>
      </c>
      <c r="P318" s="31">
        <v>-3173934</v>
      </c>
      <c r="Q318" s="31">
        <v>38156092</v>
      </c>
      <c r="R318" s="31">
        <v>28434092</v>
      </c>
      <c r="S318" s="31">
        <v>3212828</v>
      </c>
      <c r="T318" s="36">
        <f t="shared" si="78"/>
        <v>0.11299210820588187</v>
      </c>
      <c r="U318" s="36">
        <f t="shared" si="79"/>
        <v>-1.2955023639432957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61851600</v>
      </c>
      <c r="E319" s="31">
        <v>70322600</v>
      </c>
      <c r="F319" s="31">
        <v>15687310</v>
      </c>
      <c r="G319" s="36">
        <f t="shared" si="72"/>
        <v>0.25362820040225315</v>
      </c>
      <c r="H319" s="31">
        <v>15853965</v>
      </c>
      <c r="I319" s="36">
        <f t="shared" si="73"/>
        <v>0.25632263352928625</v>
      </c>
      <c r="J319" s="31">
        <v>22006279</v>
      </c>
      <c r="K319" s="36">
        <f t="shared" si="74"/>
        <v>0.31293323910094339</v>
      </c>
      <c r="L319" s="31">
        <v>0</v>
      </c>
      <c r="M319" s="36">
        <f t="shared" si="75"/>
        <v>0</v>
      </c>
      <c r="N319" s="31">
        <f t="shared" si="76"/>
        <v>53547554</v>
      </c>
      <c r="O319" s="36">
        <f t="shared" si="77"/>
        <v>0.76145583354426605</v>
      </c>
      <c r="P319" s="31">
        <v>27479017</v>
      </c>
      <c r="Q319" s="31">
        <v>38275200</v>
      </c>
      <c r="R319" s="31">
        <v>62292462</v>
      </c>
      <c r="S319" s="31">
        <v>47492186</v>
      </c>
      <c r="T319" s="36">
        <f t="shared" si="78"/>
        <v>0.76240662955334793</v>
      </c>
      <c r="U319" s="36">
        <f t="shared" si="79"/>
        <v>-0.19916061771787541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53195982</v>
      </c>
      <c r="E321" s="31">
        <v>61229551</v>
      </c>
      <c r="F321" s="31">
        <v>16107825</v>
      </c>
      <c r="G321" s="36">
        <f t="shared" si="72"/>
        <v>0.30280153489788009</v>
      </c>
      <c r="H321" s="31">
        <v>15762927</v>
      </c>
      <c r="I321" s="36">
        <f t="shared" si="73"/>
        <v>0.29631800010760212</v>
      </c>
      <c r="J321" s="31">
        <v>15900867</v>
      </c>
      <c r="K321" s="36">
        <f t="shared" si="74"/>
        <v>0.25969269315726323</v>
      </c>
      <c r="L321" s="31">
        <v>0</v>
      </c>
      <c r="M321" s="36">
        <f t="shared" si="75"/>
        <v>0</v>
      </c>
      <c r="N321" s="31">
        <f t="shared" si="76"/>
        <v>47771619</v>
      </c>
      <c r="O321" s="36">
        <f t="shared" si="77"/>
        <v>0.78020528029023106</v>
      </c>
      <c r="P321" s="31">
        <v>13022633</v>
      </c>
      <c r="Q321" s="31">
        <v>47658565</v>
      </c>
      <c r="R321" s="31">
        <v>47252249</v>
      </c>
      <c r="S321" s="31">
        <v>38433191</v>
      </c>
      <c r="T321" s="36">
        <f t="shared" si="78"/>
        <v>0.81336215340776685</v>
      </c>
      <c r="U321" s="36">
        <f t="shared" si="79"/>
        <v>0.22101782335415576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11857554</v>
      </c>
      <c r="E322" s="31">
        <v>13397554</v>
      </c>
      <c r="F322" s="31">
        <v>2697020</v>
      </c>
      <c r="G322" s="36">
        <f t="shared" si="72"/>
        <v>0.2274516312554849</v>
      </c>
      <c r="H322" s="31">
        <v>2745968</v>
      </c>
      <c r="I322" s="36">
        <f t="shared" si="73"/>
        <v>0.23157963269659157</v>
      </c>
      <c r="J322" s="31">
        <v>1754361</v>
      </c>
      <c r="K322" s="36">
        <f t="shared" si="74"/>
        <v>0.13094636528428996</v>
      </c>
      <c r="L322" s="31">
        <v>0</v>
      </c>
      <c r="M322" s="36">
        <f t="shared" si="75"/>
        <v>0</v>
      </c>
      <c r="N322" s="31">
        <f t="shared" si="76"/>
        <v>7197349</v>
      </c>
      <c r="O322" s="36">
        <f t="shared" si="77"/>
        <v>0.53721365855289704</v>
      </c>
      <c r="P322" s="31">
        <v>63534</v>
      </c>
      <c r="Q322" s="31">
        <v>5308046</v>
      </c>
      <c r="R322" s="31">
        <v>5368046</v>
      </c>
      <c r="S322" s="31">
        <v>2727604</v>
      </c>
      <c r="T322" s="36">
        <f t="shared" si="78"/>
        <v>0.50811859659920944</v>
      </c>
      <c r="U322" s="36">
        <f t="shared" si="79"/>
        <v>26.61294739824346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155341487</v>
      </c>
      <c r="E323" s="32">
        <f>SUM(E318:E322)</f>
        <v>171633056</v>
      </c>
      <c r="F323" s="32">
        <f>SUM(F318:F322)</f>
        <v>35364607</v>
      </c>
      <c r="G323" s="37">
        <f t="shared" si="72"/>
        <v>0.2276571937282923</v>
      </c>
      <c r="H323" s="32">
        <f>SUM(H318:H322)</f>
        <v>35402318</v>
      </c>
      <c r="I323" s="37">
        <f t="shared" si="73"/>
        <v>0.22789995566348609</v>
      </c>
      <c r="J323" s="32">
        <f>SUM(J318:J322)</f>
        <v>40599412</v>
      </c>
      <c r="K323" s="37">
        <f t="shared" si="74"/>
        <v>0.23654774287768901</v>
      </c>
      <c r="L323" s="32">
        <f>SUM(L318:L322)</f>
        <v>0</v>
      </c>
      <c r="M323" s="37">
        <f t="shared" si="75"/>
        <v>0</v>
      </c>
      <c r="N323" s="32">
        <f t="shared" si="76"/>
        <v>111366337</v>
      </c>
      <c r="O323" s="37">
        <f t="shared" si="77"/>
        <v>0.64886298476209614</v>
      </c>
      <c r="P323" s="32">
        <f>SUM(P318:P322)</f>
        <v>37391250</v>
      </c>
      <c r="Q323" s="32">
        <f>SUM(Q318:Q322)</f>
        <v>129397903</v>
      </c>
      <c r="R323" s="32">
        <f>SUM(R318:R322)</f>
        <v>143346849</v>
      </c>
      <c r="S323" s="32">
        <f>SUM(S318:S322)</f>
        <v>91865809</v>
      </c>
      <c r="T323" s="37">
        <f t="shared" si="78"/>
        <v>0.64086381835989992</v>
      </c>
      <c r="U323" s="37">
        <f t="shared" si="79"/>
        <v>8.5799806104369436E-2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5000</v>
      </c>
      <c r="E324" s="31">
        <v>5000</v>
      </c>
      <c r="F324" s="31">
        <v>265</v>
      </c>
      <c r="G324" s="36">
        <f t="shared" si="72"/>
        <v>5.2999999999999999E-2</v>
      </c>
      <c r="H324" s="31">
        <v>0</v>
      </c>
      <c r="I324" s="36">
        <f t="shared" si="73"/>
        <v>0</v>
      </c>
      <c r="J324" s="31">
        <v>353</v>
      </c>
      <c r="K324" s="36">
        <f t="shared" si="74"/>
        <v>7.0599999999999996E-2</v>
      </c>
      <c r="L324" s="31">
        <v>0</v>
      </c>
      <c r="M324" s="36">
        <f t="shared" si="75"/>
        <v>0</v>
      </c>
      <c r="N324" s="31">
        <f t="shared" si="76"/>
        <v>618</v>
      </c>
      <c r="O324" s="36">
        <f t="shared" si="77"/>
        <v>0.1236</v>
      </c>
      <c r="P324" s="31">
        <v>0</v>
      </c>
      <c r="Q324" s="31">
        <v>0</v>
      </c>
      <c r="R324" s="31">
        <v>0</v>
      </c>
      <c r="S324" s="31">
        <v>-293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63248929</v>
      </c>
      <c r="E325" s="31">
        <v>41400979</v>
      </c>
      <c r="F325" s="31">
        <v>4760573</v>
      </c>
      <c r="G325" s="36">
        <f t="shared" si="72"/>
        <v>7.5267250770364821E-2</v>
      </c>
      <c r="H325" s="31">
        <v>3553879</v>
      </c>
      <c r="I325" s="36">
        <f t="shared" si="73"/>
        <v>5.6188761710099469E-2</v>
      </c>
      <c r="J325" s="31">
        <v>3736349</v>
      </c>
      <c r="K325" s="36">
        <f t="shared" si="74"/>
        <v>9.0247841723742811E-2</v>
      </c>
      <c r="L325" s="31">
        <v>0</v>
      </c>
      <c r="M325" s="36">
        <f t="shared" si="75"/>
        <v>0</v>
      </c>
      <c r="N325" s="31">
        <f t="shared" si="76"/>
        <v>12050801</v>
      </c>
      <c r="O325" s="36">
        <f t="shared" si="77"/>
        <v>0.29107526660178734</v>
      </c>
      <c r="P325" s="31">
        <v>14620781</v>
      </c>
      <c r="Q325" s="31">
        <v>63788893</v>
      </c>
      <c r="R325" s="31">
        <v>63788893</v>
      </c>
      <c r="S325" s="31">
        <v>41668212</v>
      </c>
      <c r="T325" s="36">
        <f t="shared" si="78"/>
        <v>0.65322049090897372</v>
      </c>
      <c r="U325" s="36">
        <f t="shared" si="79"/>
        <v>-0.74444942441857243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6077839</v>
      </c>
      <c r="E326" s="31">
        <v>19012302</v>
      </c>
      <c r="F326" s="31">
        <v>12027523</v>
      </c>
      <c r="G326" s="36">
        <f t="shared" si="72"/>
        <v>1.9789143805882321</v>
      </c>
      <c r="H326" s="31">
        <v>3051058</v>
      </c>
      <c r="I326" s="36">
        <f t="shared" si="73"/>
        <v>0.50199717366649566</v>
      </c>
      <c r="J326" s="31">
        <v>3866944</v>
      </c>
      <c r="K326" s="36">
        <f t="shared" si="74"/>
        <v>0.20339167766217894</v>
      </c>
      <c r="L326" s="31">
        <v>0</v>
      </c>
      <c r="M326" s="36">
        <f t="shared" si="75"/>
        <v>0</v>
      </c>
      <c r="N326" s="31">
        <f t="shared" si="76"/>
        <v>18945525</v>
      </c>
      <c r="O326" s="36">
        <f t="shared" si="77"/>
        <v>0.99648769517757507</v>
      </c>
      <c r="P326" s="31">
        <v>3056665</v>
      </c>
      <c r="Q326" s="31">
        <v>18723612</v>
      </c>
      <c r="R326" s="31">
        <v>20331299</v>
      </c>
      <c r="S326" s="31">
        <v>9767557</v>
      </c>
      <c r="T326" s="36">
        <f t="shared" si="78"/>
        <v>0.48041972133703803</v>
      </c>
      <c r="U326" s="36">
        <f t="shared" si="79"/>
        <v>0.26508596787675454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89282760</v>
      </c>
      <c r="E327" s="31">
        <v>89282760</v>
      </c>
      <c r="F327" s="31">
        <v>1770009</v>
      </c>
      <c r="G327" s="36">
        <f t="shared" si="72"/>
        <v>1.9824756761551727E-2</v>
      </c>
      <c r="H327" s="31">
        <v>11001957</v>
      </c>
      <c r="I327" s="36">
        <f t="shared" si="73"/>
        <v>0.12322599570174578</v>
      </c>
      <c r="J327" s="31">
        <v>3819129</v>
      </c>
      <c r="K327" s="36">
        <f t="shared" si="74"/>
        <v>4.2775660161043408E-2</v>
      </c>
      <c r="L327" s="31">
        <v>0</v>
      </c>
      <c r="M327" s="36">
        <f t="shared" si="75"/>
        <v>0</v>
      </c>
      <c r="N327" s="31">
        <f t="shared" si="76"/>
        <v>16591095</v>
      </c>
      <c r="O327" s="36">
        <f t="shared" si="77"/>
        <v>0.18582641262434091</v>
      </c>
      <c r="P327" s="31">
        <v>2404086</v>
      </c>
      <c r="Q327" s="31">
        <v>86582180</v>
      </c>
      <c r="R327" s="31">
        <v>87439180</v>
      </c>
      <c r="S327" s="31">
        <v>7854014</v>
      </c>
      <c r="T327" s="36">
        <f t="shared" si="78"/>
        <v>8.9822594402189038E-2</v>
      </c>
      <c r="U327" s="36">
        <f t="shared" si="79"/>
        <v>0.58859915993021872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22787300</v>
      </c>
      <c r="E328" s="31">
        <v>28150200</v>
      </c>
      <c r="F328" s="31">
        <v>3803209</v>
      </c>
      <c r="G328" s="36">
        <f t="shared" si="72"/>
        <v>0.16690037871972546</v>
      </c>
      <c r="H328" s="31">
        <v>1966243</v>
      </c>
      <c r="I328" s="36">
        <f t="shared" si="73"/>
        <v>8.6286791326747797E-2</v>
      </c>
      <c r="J328" s="31">
        <v>2625323</v>
      </c>
      <c r="K328" s="36">
        <f t="shared" si="74"/>
        <v>9.3261255692677139E-2</v>
      </c>
      <c r="L328" s="31">
        <v>0</v>
      </c>
      <c r="M328" s="36">
        <f t="shared" si="75"/>
        <v>0</v>
      </c>
      <c r="N328" s="31">
        <f t="shared" si="76"/>
        <v>8394775</v>
      </c>
      <c r="O328" s="36">
        <f t="shared" si="77"/>
        <v>0.29821368942316573</v>
      </c>
      <c r="P328" s="31">
        <v>2559010</v>
      </c>
      <c r="Q328" s="31">
        <v>12104400</v>
      </c>
      <c r="R328" s="31">
        <v>21497500</v>
      </c>
      <c r="S328" s="31">
        <v>7029873</v>
      </c>
      <c r="T328" s="36">
        <f t="shared" si="78"/>
        <v>0.32700886149552272</v>
      </c>
      <c r="U328" s="36">
        <f t="shared" si="79"/>
        <v>2.5913536875588505E-2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54779561</v>
      </c>
      <c r="E329" s="31">
        <v>56082567</v>
      </c>
      <c r="F329" s="31">
        <v>8781290</v>
      </c>
      <c r="G329" s="36">
        <f t="shared" si="72"/>
        <v>0.16030230691333944</v>
      </c>
      <c r="H329" s="31">
        <v>13602298</v>
      </c>
      <c r="I329" s="36">
        <f t="shared" si="73"/>
        <v>0.2483097299739222</v>
      </c>
      <c r="J329" s="31">
        <v>13451671</v>
      </c>
      <c r="K329" s="36">
        <f t="shared" si="74"/>
        <v>0.23985476627701438</v>
      </c>
      <c r="L329" s="31">
        <v>0</v>
      </c>
      <c r="M329" s="36">
        <f t="shared" si="75"/>
        <v>0</v>
      </c>
      <c r="N329" s="31">
        <f t="shared" si="76"/>
        <v>35835259</v>
      </c>
      <c r="O329" s="36">
        <f t="shared" si="77"/>
        <v>0.63897323030880526</v>
      </c>
      <c r="P329" s="31">
        <v>14930966</v>
      </c>
      <c r="Q329" s="31">
        <v>36229907</v>
      </c>
      <c r="R329" s="31">
        <v>49548158</v>
      </c>
      <c r="S329" s="31">
        <v>30257866</v>
      </c>
      <c r="T329" s="36">
        <f t="shared" si="78"/>
        <v>0.61067590040380515</v>
      </c>
      <c r="U329" s="36">
        <f t="shared" si="79"/>
        <v>-9.9075639178335839E-2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98754782</v>
      </c>
      <c r="E330" s="31">
        <v>98979529</v>
      </c>
      <c r="F330" s="31">
        <v>5377660</v>
      </c>
      <c r="G330" s="36">
        <f t="shared" si="72"/>
        <v>5.4454679470610348E-2</v>
      </c>
      <c r="H330" s="31">
        <v>20239875</v>
      </c>
      <c r="I330" s="36">
        <f t="shared" si="73"/>
        <v>0.20495083468464342</v>
      </c>
      <c r="J330" s="31">
        <v>26684165</v>
      </c>
      <c r="K330" s="36">
        <f t="shared" si="74"/>
        <v>0.26959276599507764</v>
      </c>
      <c r="L330" s="31">
        <v>0</v>
      </c>
      <c r="M330" s="36">
        <f t="shared" si="75"/>
        <v>0</v>
      </c>
      <c r="N330" s="31">
        <f t="shared" si="76"/>
        <v>52301700</v>
      </c>
      <c r="O330" s="36">
        <f t="shared" si="77"/>
        <v>0.52840926329322091</v>
      </c>
      <c r="P330" s="31">
        <v>36942665</v>
      </c>
      <c r="Q330" s="31">
        <v>101890778</v>
      </c>
      <c r="R330" s="31">
        <v>98806008</v>
      </c>
      <c r="S330" s="31">
        <v>69176372</v>
      </c>
      <c r="T330" s="36">
        <f t="shared" si="78"/>
        <v>0.70012313421264827</v>
      </c>
      <c r="U330" s="36">
        <f t="shared" si="79"/>
        <v>-0.27768705912256197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5245000</v>
      </c>
      <c r="E331" s="31">
        <v>3000000</v>
      </c>
      <c r="F331" s="31">
        <v>256253</v>
      </c>
      <c r="G331" s="36">
        <f t="shared" si="72"/>
        <v>4.8856625357483315E-2</v>
      </c>
      <c r="H331" s="31">
        <v>13144</v>
      </c>
      <c r="I331" s="36">
        <f t="shared" si="73"/>
        <v>2.5060057197330791E-3</v>
      </c>
      <c r="J331" s="31">
        <v>2007058</v>
      </c>
      <c r="K331" s="36">
        <f t="shared" si="74"/>
        <v>0.6690193333333333</v>
      </c>
      <c r="L331" s="31">
        <v>0</v>
      </c>
      <c r="M331" s="36">
        <f t="shared" si="75"/>
        <v>0</v>
      </c>
      <c r="N331" s="31">
        <f t="shared" si="76"/>
        <v>2276455</v>
      </c>
      <c r="O331" s="36">
        <f t="shared" si="77"/>
        <v>0.75881833333333337</v>
      </c>
      <c r="P331" s="31">
        <v>877827</v>
      </c>
      <c r="Q331" s="31">
        <v>0</v>
      </c>
      <c r="R331" s="31">
        <v>5005000</v>
      </c>
      <c r="S331" s="31">
        <v>1183074</v>
      </c>
      <c r="T331" s="36">
        <f t="shared" si="78"/>
        <v>0.23637842157842157</v>
      </c>
      <c r="U331" s="36">
        <f t="shared" si="79"/>
        <v>1.2863935604623689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340181171</v>
      </c>
      <c r="E332" s="32">
        <f>SUM(E324:E331)</f>
        <v>335913337</v>
      </c>
      <c r="F332" s="32">
        <f>SUM(F324:F331)</f>
        <v>36776782</v>
      </c>
      <c r="G332" s="37">
        <f t="shared" si="72"/>
        <v>0.10810939915307659</v>
      </c>
      <c r="H332" s="32">
        <f>SUM(H324:H331)</f>
        <v>53428454</v>
      </c>
      <c r="I332" s="37">
        <f t="shared" si="73"/>
        <v>0.15705882204750243</v>
      </c>
      <c r="J332" s="32">
        <f>SUM(J324:J331)</f>
        <v>56190992</v>
      </c>
      <c r="K332" s="37">
        <f t="shared" si="74"/>
        <v>0.16727824057786667</v>
      </c>
      <c r="L332" s="32">
        <f>SUM(L324:L331)</f>
        <v>0</v>
      </c>
      <c r="M332" s="37">
        <f t="shared" si="75"/>
        <v>0</v>
      </c>
      <c r="N332" s="32">
        <f t="shared" si="76"/>
        <v>146396228</v>
      </c>
      <c r="O332" s="37">
        <f t="shared" si="77"/>
        <v>0.43581546748767525</v>
      </c>
      <c r="P332" s="32">
        <f>SUM(P324:P331)</f>
        <v>75392000</v>
      </c>
      <c r="Q332" s="32">
        <f>SUM(Q324:Q331)</f>
        <v>319319770</v>
      </c>
      <c r="R332" s="32">
        <f>SUM(R324:R331)</f>
        <v>346416038</v>
      </c>
      <c r="S332" s="32">
        <f>SUM(S324:S331)</f>
        <v>166936675</v>
      </c>
      <c r="T332" s="37">
        <f t="shared" si="78"/>
        <v>0.48189649637410842</v>
      </c>
      <c r="U332" s="37">
        <f t="shared" si="79"/>
        <v>-0.25468230050933782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32176164</v>
      </c>
      <c r="E333" s="31">
        <v>33121500</v>
      </c>
      <c r="F333" s="31">
        <v>7896555</v>
      </c>
      <c r="G333" s="36">
        <f t="shared" si="72"/>
        <v>0.24541629636149292</v>
      </c>
      <c r="H333" s="31">
        <v>7918724</v>
      </c>
      <c r="I333" s="36">
        <f t="shared" si="73"/>
        <v>0.24610528464486942</v>
      </c>
      <c r="J333" s="31">
        <v>7910809</v>
      </c>
      <c r="K333" s="36">
        <f t="shared" si="74"/>
        <v>0.23884211161934091</v>
      </c>
      <c r="L333" s="31">
        <v>0</v>
      </c>
      <c r="M333" s="36">
        <f t="shared" si="75"/>
        <v>0</v>
      </c>
      <c r="N333" s="31">
        <f t="shared" si="76"/>
        <v>23726088</v>
      </c>
      <c r="O333" s="36">
        <f t="shared" si="77"/>
        <v>0.71633494859834246</v>
      </c>
      <c r="P333" s="31">
        <v>7158207</v>
      </c>
      <c r="Q333" s="31">
        <v>28470624</v>
      </c>
      <c r="R333" s="31">
        <v>28780932</v>
      </c>
      <c r="S333" s="31">
        <v>21550554</v>
      </c>
      <c r="T333" s="36">
        <f t="shared" si="78"/>
        <v>0.74877887901614859</v>
      </c>
      <c r="U333" s="36">
        <f t="shared" si="79"/>
        <v>0.1051383398105139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852500</v>
      </c>
      <c r="E334" s="31">
        <v>8325379</v>
      </c>
      <c r="F334" s="31">
        <v>188404</v>
      </c>
      <c r="G334" s="36">
        <f t="shared" si="72"/>
        <v>0.22100175953079179</v>
      </c>
      <c r="H334" s="31">
        <v>162701</v>
      </c>
      <c r="I334" s="36">
        <f t="shared" si="73"/>
        <v>0.1908516129032258</v>
      </c>
      <c r="J334" s="31">
        <v>175838</v>
      </c>
      <c r="K334" s="36">
        <f t="shared" si="74"/>
        <v>2.1120720149797385E-2</v>
      </c>
      <c r="L334" s="31">
        <v>0</v>
      </c>
      <c r="M334" s="36">
        <f t="shared" si="75"/>
        <v>0</v>
      </c>
      <c r="N334" s="31">
        <f t="shared" si="76"/>
        <v>526943</v>
      </c>
      <c r="O334" s="36">
        <f t="shared" si="77"/>
        <v>6.3293574983192963E-2</v>
      </c>
      <c r="P334" s="31">
        <v>226089</v>
      </c>
      <c r="Q334" s="31">
        <v>1500000</v>
      </c>
      <c r="R334" s="31">
        <v>598233</v>
      </c>
      <c r="S334" s="31">
        <v>539321</v>
      </c>
      <c r="T334" s="36">
        <f t="shared" si="78"/>
        <v>0.90152331950928821</v>
      </c>
      <c r="U334" s="36">
        <f t="shared" si="79"/>
        <v>-0.22226202955473284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74769516</v>
      </c>
      <c r="E335" s="31">
        <v>21887400</v>
      </c>
      <c r="F335" s="31">
        <v>4072830</v>
      </c>
      <c r="G335" s="36">
        <f t="shared" si="72"/>
        <v>5.4471798373016085E-2</v>
      </c>
      <c r="H335" s="31">
        <v>4926335</v>
      </c>
      <c r="I335" s="36">
        <f t="shared" si="73"/>
        <v>6.5886945155563134E-2</v>
      </c>
      <c r="J335" s="31">
        <v>1992026</v>
      </c>
      <c r="K335" s="36">
        <f t="shared" si="74"/>
        <v>9.1012454654275973E-2</v>
      </c>
      <c r="L335" s="31">
        <v>0</v>
      </c>
      <c r="M335" s="36">
        <f t="shared" si="75"/>
        <v>0</v>
      </c>
      <c r="N335" s="31">
        <f t="shared" si="76"/>
        <v>10991191</v>
      </c>
      <c r="O335" s="36">
        <f t="shared" si="77"/>
        <v>0.5021697871834937</v>
      </c>
      <c r="P335" s="31">
        <v>124808</v>
      </c>
      <c r="Q335" s="31">
        <v>67581973</v>
      </c>
      <c r="R335" s="31">
        <v>26851550</v>
      </c>
      <c r="S335" s="31">
        <v>8457012</v>
      </c>
      <c r="T335" s="36">
        <f t="shared" si="78"/>
        <v>0.31495433224525216</v>
      </c>
      <c r="U335" s="36">
        <f t="shared" si="79"/>
        <v>14.960723671559515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107798180</v>
      </c>
      <c r="E337" s="32">
        <f>SUM(E333:E336)</f>
        <v>63334279</v>
      </c>
      <c r="F337" s="32">
        <f>SUM(F333:F336)</f>
        <v>12157789</v>
      </c>
      <c r="G337" s="37">
        <f t="shared" si="72"/>
        <v>0.11278287815248829</v>
      </c>
      <c r="H337" s="32">
        <f>SUM(H333:H336)</f>
        <v>13007760</v>
      </c>
      <c r="I337" s="37">
        <f t="shared" si="73"/>
        <v>0.12066771442708958</v>
      </c>
      <c r="J337" s="32">
        <f>SUM(J333:J336)</f>
        <v>10078673</v>
      </c>
      <c r="K337" s="37">
        <f t="shared" si="74"/>
        <v>0.15913456597492806</v>
      </c>
      <c r="L337" s="32">
        <f>SUM(L333:L336)</f>
        <v>0</v>
      </c>
      <c r="M337" s="37">
        <f t="shared" si="75"/>
        <v>0</v>
      </c>
      <c r="N337" s="32">
        <f t="shared" si="76"/>
        <v>35244222</v>
      </c>
      <c r="O337" s="37">
        <f t="shared" si="77"/>
        <v>0.55647940667328033</v>
      </c>
      <c r="P337" s="32">
        <f>SUM(P333:P336)</f>
        <v>7509104</v>
      </c>
      <c r="Q337" s="32">
        <f>SUM(Q333:Q336)</f>
        <v>97552597</v>
      </c>
      <c r="R337" s="32">
        <f>SUM(R333:R336)</f>
        <v>56230715</v>
      </c>
      <c r="S337" s="32">
        <f>SUM(S333:S336)</f>
        <v>30546887</v>
      </c>
      <c r="T337" s="37">
        <f t="shared" si="78"/>
        <v>0.54324201639619918</v>
      </c>
      <c r="U337" s="37">
        <f t="shared" si="79"/>
        <v>0.34219382232553985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3728332718</v>
      </c>
      <c r="E338" s="32">
        <f>SUM(E302,E304:E309,E311:E316,E318:E322,E324:E331,E333:E336)</f>
        <v>3738385047</v>
      </c>
      <c r="F338" s="32">
        <f>SUM(F302,F304:F309,F311:F316,F318:F322,F324:F331,F333:F336)</f>
        <v>615718249</v>
      </c>
      <c r="G338" s="37">
        <f t="shared" si="72"/>
        <v>0.16514573552606418</v>
      </c>
      <c r="H338" s="32">
        <f>SUM(H302,H304:H309,H311:H316,H318:H322,H324:H331,H333:H336)</f>
        <v>784999722</v>
      </c>
      <c r="I338" s="37">
        <f t="shared" si="73"/>
        <v>0.21054980372596671</v>
      </c>
      <c r="J338" s="32">
        <f>SUM(J302,J304:J309,J311:J316,J318:J322,J324:J331,J333:J336)</f>
        <v>1168154254</v>
      </c>
      <c r="K338" s="37">
        <f t="shared" si="74"/>
        <v>0.31247563836085501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2568872225</v>
      </c>
      <c r="O338" s="37">
        <f t="shared" si="77"/>
        <v>0.68716095124055854</v>
      </c>
      <c r="P338" s="32">
        <f>SUM(P302,P304:P309,P311:P316,P318:P322,P324:P331,P333:P336)</f>
        <v>1000489644</v>
      </c>
      <c r="Q338" s="32">
        <f>SUM(Q302,Q304:Q309,Q311:Q316,Q318:Q322,Q324:Q331,Q333:Q336)</f>
        <v>2880195051</v>
      </c>
      <c r="R338" s="32">
        <f>SUM(R302,R304:R309,R311:R316,R318:R322,R324:R331,R333:R336)</f>
        <v>3453318109</v>
      </c>
      <c r="S338" s="32">
        <f>SUM(S302,S304:S309,S311:S316,S318:S322,S324:S331,S333:S336)</f>
        <v>2665650229</v>
      </c>
      <c r="T338" s="37">
        <f t="shared" si="78"/>
        <v>0.77190984000367979</v>
      </c>
      <c r="U338" s="37">
        <f t="shared" si="79"/>
        <v>0.16758255420782753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7824723184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7771518227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1534518916</v>
      </c>
      <c r="G339" s="39">
        <f t="shared" si="72"/>
        <v>0.19611159141550022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1264238870</v>
      </c>
      <c r="I339" s="39">
        <f t="shared" si="73"/>
        <v>0.16156978851151138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1947131796</v>
      </c>
      <c r="K339" s="39">
        <f t="shared" si="74"/>
        <v>0.25054715682647782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4745889582</v>
      </c>
      <c r="O339" s="39">
        <f t="shared" si="77"/>
        <v>0.61067727609667233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1422706974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7987025232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7334799815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4572192854</v>
      </c>
      <c r="T339" s="39">
        <f t="shared" si="78"/>
        <v>0.62335618821520622</v>
      </c>
      <c r="U339" s="39">
        <f t="shared" si="79"/>
        <v>0.36861056534049164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141952864</v>
      </c>
      <c r="E8" s="31">
        <v>198217864</v>
      </c>
      <c r="F8" s="31">
        <v>2718476</v>
      </c>
      <c r="G8" s="36">
        <f>IF(($D8       =0),0,($F8       /$D8       ))</f>
        <v>1.9150554088151403E-2</v>
      </c>
      <c r="H8" s="31">
        <v>3295191</v>
      </c>
      <c r="I8" s="36">
        <f>IF(($D8       =0),0,($H8       /$D8       ))</f>
        <v>2.3213275922351239E-2</v>
      </c>
      <c r="J8" s="31">
        <v>20739426</v>
      </c>
      <c r="K8" s="36">
        <f>IF(($E8       =0),0,($J8       /$E8       ))</f>
        <v>0.1046294495434579</v>
      </c>
      <c r="L8" s="31">
        <v>0</v>
      </c>
      <c r="M8" s="36">
        <f>IF(($E8       =0),0,($L8       /$E8       ))</f>
        <v>0</v>
      </c>
      <c r="N8" s="31">
        <f>$F8       +$H8       +$J8</f>
        <v>26753093</v>
      </c>
      <c r="O8" s="36">
        <f>IF(($E8       =0),0,($N8       /$E8       ))</f>
        <v>0.13496812275204417</v>
      </c>
      <c r="P8" s="31">
        <v>9405414</v>
      </c>
      <c r="Q8" s="31">
        <v>133150421</v>
      </c>
      <c r="R8" s="31">
        <v>123683469</v>
      </c>
      <c r="S8" s="31">
        <v>32900353</v>
      </c>
      <c r="T8" s="36">
        <f>IF(($R8       =0),0,($S8       /$R8       ))</f>
        <v>0.26600444882411894</v>
      </c>
      <c r="U8" s="36">
        <f>IF(($P8       =0),0,(($J8       /$P8       )-1))</f>
        <v>1.2050518988318855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275999120</v>
      </c>
      <c r="E9" s="31">
        <v>222364890</v>
      </c>
      <c r="F9" s="31">
        <v>833859</v>
      </c>
      <c r="G9" s="36">
        <f>IF(($D9       =0),0,($F9       /$D9       ))</f>
        <v>3.0212378938019803E-3</v>
      </c>
      <c r="H9" s="31">
        <v>48450872</v>
      </c>
      <c r="I9" s="36">
        <f>IF(($D9       =0),0,($H9       /$D9       ))</f>
        <v>0.17554719739686125</v>
      </c>
      <c r="J9" s="31">
        <v>20033340</v>
      </c>
      <c r="K9" s="36">
        <f>IF(($E9       =0),0,($J9       /$E9       ))</f>
        <v>9.0092190363325789E-2</v>
      </c>
      <c r="L9" s="31">
        <v>0</v>
      </c>
      <c r="M9" s="36">
        <f>IF(($E9       =0),0,($L9       /$E9       ))</f>
        <v>0</v>
      </c>
      <c r="N9" s="31">
        <f>$F9       +$H9       +$J9</f>
        <v>69318071</v>
      </c>
      <c r="O9" s="36">
        <f>IF(($E9       =0),0,($N9       /$E9       ))</f>
        <v>0.31173118651959847</v>
      </c>
      <c r="P9" s="31">
        <v>1742002</v>
      </c>
      <c r="Q9" s="31">
        <v>198152570</v>
      </c>
      <c r="R9" s="31">
        <v>390151070</v>
      </c>
      <c r="S9" s="31">
        <v>2152647</v>
      </c>
      <c r="T9" s="36">
        <f>IF(($R9       =0),0,($S9       /$R9       ))</f>
        <v>5.5174704506128873E-3</v>
      </c>
      <c r="U9" s="36">
        <f>IF(($P9       =0),0,(($J9       /$P9       )-1))</f>
        <v>10.500181974532751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417951984</v>
      </c>
      <c r="E10" s="32">
        <f>SUM(E8:E9)</f>
        <v>420582754</v>
      </c>
      <c r="F10" s="32">
        <f>SUM(F8:F9)</f>
        <v>3552335</v>
      </c>
      <c r="G10" s="37">
        <f t="shared" ref="G10:G54" si="0">IF(($D10      =0),0,($F10      /$D10      ))</f>
        <v>8.4993854222259173E-3</v>
      </c>
      <c r="H10" s="32">
        <f>SUM(H8:H9)</f>
        <v>51746063</v>
      </c>
      <c r="I10" s="37">
        <f t="shared" ref="I10:I54" si="1">IF(($D10      =0),0,($H10      /$D10      ))</f>
        <v>0.12380863108906788</v>
      </c>
      <c r="J10" s="32">
        <f>SUM(J8:J9)</f>
        <v>40772766</v>
      </c>
      <c r="K10" s="37">
        <f t="shared" ref="K10:K54" si="2">IF(($E10      =0),0,($J10      /$E10      ))</f>
        <v>9.6943504250295534E-2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96071164</v>
      </c>
      <c r="O10" s="37">
        <f t="shared" ref="O10:O54" si="5">IF(($E10      =0),0,($N10      /$E10      ))</f>
        <v>0.22842392629346853</v>
      </c>
      <c r="P10" s="32">
        <f>SUM(P8:P9)</f>
        <v>11147416</v>
      </c>
      <c r="Q10" s="32">
        <f>SUM(Q8:Q9)</f>
        <v>331302991</v>
      </c>
      <c r="R10" s="32">
        <f>SUM(R8:R9)</f>
        <v>513834539</v>
      </c>
      <c r="S10" s="32">
        <f>SUM(S8:S9)</f>
        <v>35053000</v>
      </c>
      <c r="T10" s="37">
        <f t="shared" ref="T10:T54" si="6">IF(($R10      =0),0,($S10      /$R10      ))</f>
        <v>6.8218458160127685E-2</v>
      </c>
      <c r="U10" s="37">
        <f t="shared" ref="U10:U54" si="7">IF(($P10      =0),0,(($J10      /$P10      )-1))</f>
        <v>2.6575979581276954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29263001</v>
      </c>
      <c r="E11" s="31">
        <v>9923705</v>
      </c>
      <c r="F11" s="31">
        <v>178376</v>
      </c>
      <c r="G11" s="36">
        <f t="shared" si="0"/>
        <v>6.0956154155207797E-3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178376</v>
      </c>
      <c r="O11" s="36">
        <f t="shared" si="5"/>
        <v>1.7974738265597374E-2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15000000</v>
      </c>
      <c r="E13" s="31">
        <v>14900000</v>
      </c>
      <c r="F13" s="31">
        <v>0</v>
      </c>
      <c r="G13" s="36">
        <f t="shared" si="0"/>
        <v>0</v>
      </c>
      <c r="H13" s="31">
        <v>-83296</v>
      </c>
      <c r="I13" s="36">
        <f t="shared" si="1"/>
        <v>-5.5530666666666669E-3</v>
      </c>
      <c r="J13" s="31">
        <v>-189000</v>
      </c>
      <c r="K13" s="36">
        <f t="shared" si="2"/>
        <v>-1.2684563758389262E-2</v>
      </c>
      <c r="L13" s="31">
        <v>0</v>
      </c>
      <c r="M13" s="36">
        <f t="shared" si="3"/>
        <v>0</v>
      </c>
      <c r="N13" s="31">
        <f t="shared" si="4"/>
        <v>-272296</v>
      </c>
      <c r="O13" s="36">
        <f t="shared" si="5"/>
        <v>-1.8274899328859059E-2</v>
      </c>
      <c r="P13" s="31">
        <v>0</v>
      </c>
      <c r="Q13" s="31">
        <v>0</v>
      </c>
      <c r="R13" s="31">
        <v>1000000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79214601</v>
      </c>
      <c r="E14" s="31">
        <v>129896839</v>
      </c>
      <c r="F14" s="31">
        <v>9405722</v>
      </c>
      <c r="G14" s="36">
        <f t="shared" si="0"/>
        <v>0.11873722623434031</v>
      </c>
      <c r="H14" s="31">
        <v>11365890</v>
      </c>
      <c r="I14" s="36">
        <f t="shared" si="1"/>
        <v>0.14348226029693692</v>
      </c>
      <c r="J14" s="31">
        <v>18636281</v>
      </c>
      <c r="K14" s="36">
        <f t="shared" si="2"/>
        <v>0.14346985764603556</v>
      </c>
      <c r="L14" s="31">
        <v>0</v>
      </c>
      <c r="M14" s="36">
        <f t="shared" si="3"/>
        <v>0</v>
      </c>
      <c r="N14" s="31">
        <f t="shared" si="4"/>
        <v>39407893</v>
      </c>
      <c r="O14" s="36">
        <f t="shared" si="5"/>
        <v>0.30337838321069538</v>
      </c>
      <c r="P14" s="31">
        <v>12586682</v>
      </c>
      <c r="Q14" s="31">
        <v>1947533</v>
      </c>
      <c r="R14" s="31">
        <v>113307136</v>
      </c>
      <c r="S14" s="31">
        <v>52062840</v>
      </c>
      <c r="T14" s="36">
        <f t="shared" si="6"/>
        <v>0.45948421112682614</v>
      </c>
      <c r="U14" s="36">
        <f t="shared" si="7"/>
        <v>0.48063492825194132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6996843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500469</v>
      </c>
      <c r="K16" s="36">
        <f t="shared" si="2"/>
        <v>7.152783048011796E-2</v>
      </c>
      <c r="L16" s="31">
        <v>0</v>
      </c>
      <c r="M16" s="36">
        <f t="shared" si="3"/>
        <v>0</v>
      </c>
      <c r="N16" s="31">
        <f t="shared" si="4"/>
        <v>500469</v>
      </c>
      <c r="O16" s="36">
        <f t="shared" si="5"/>
        <v>7.152783048011796E-2</v>
      </c>
      <c r="P16" s="31">
        <v>16327360</v>
      </c>
      <c r="Q16" s="31">
        <v>0</v>
      </c>
      <c r="R16" s="31">
        <v>16327360</v>
      </c>
      <c r="S16" s="31">
        <v>16327360</v>
      </c>
      <c r="T16" s="36">
        <f t="shared" si="6"/>
        <v>1</v>
      </c>
      <c r="U16" s="36">
        <f t="shared" si="7"/>
        <v>-0.96934783088019127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74100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123477602</v>
      </c>
      <c r="E19" s="32">
        <f>SUM(E11:E18)</f>
        <v>161717387</v>
      </c>
      <c r="F19" s="32">
        <f>SUM(F11:F18)</f>
        <v>9584098</v>
      </c>
      <c r="G19" s="37">
        <f t="shared" si="0"/>
        <v>7.7618109234094138E-2</v>
      </c>
      <c r="H19" s="32">
        <f>SUM(H11:H18)</f>
        <v>11282594</v>
      </c>
      <c r="I19" s="37">
        <f t="shared" si="1"/>
        <v>9.1373607984385707E-2</v>
      </c>
      <c r="J19" s="32">
        <f>SUM(J11:J18)</f>
        <v>18947750</v>
      </c>
      <c r="K19" s="37">
        <f t="shared" si="2"/>
        <v>0.11716581841629682</v>
      </c>
      <c r="L19" s="32">
        <f>SUM(L11:L18)</f>
        <v>0</v>
      </c>
      <c r="M19" s="37">
        <f t="shared" si="3"/>
        <v>0</v>
      </c>
      <c r="N19" s="32">
        <f t="shared" si="4"/>
        <v>39814442</v>
      </c>
      <c r="O19" s="37">
        <f t="shared" si="5"/>
        <v>0.24619765838783927</v>
      </c>
      <c r="P19" s="32">
        <f>SUM(P11:P18)</f>
        <v>28914042</v>
      </c>
      <c r="Q19" s="32">
        <f>SUM(Q11:Q18)</f>
        <v>1947533</v>
      </c>
      <c r="R19" s="32">
        <f>SUM(R11:R18)</f>
        <v>130634496</v>
      </c>
      <c r="S19" s="32">
        <f>SUM(S11:S18)</f>
        <v>68464300</v>
      </c>
      <c r="T19" s="37">
        <f t="shared" si="6"/>
        <v>0.52409051281523678</v>
      </c>
      <c r="U19" s="37">
        <f t="shared" si="7"/>
        <v>-0.34468691717332356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6166</v>
      </c>
      <c r="E22" s="31">
        <v>6166</v>
      </c>
      <c r="F22" s="31">
        <v>31910</v>
      </c>
      <c r="G22" s="36">
        <f t="shared" si="0"/>
        <v>5.1751540707103469</v>
      </c>
      <c r="H22" s="31">
        <v>53107</v>
      </c>
      <c r="I22" s="36">
        <f t="shared" si="1"/>
        <v>8.6128770677911124</v>
      </c>
      <c r="J22" s="31">
        <v>53907</v>
      </c>
      <c r="K22" s="36">
        <f t="shared" si="2"/>
        <v>8.7426208238728513</v>
      </c>
      <c r="L22" s="31">
        <v>0</v>
      </c>
      <c r="M22" s="36">
        <f t="shared" si="3"/>
        <v>0</v>
      </c>
      <c r="N22" s="31">
        <f t="shared" si="4"/>
        <v>138924</v>
      </c>
      <c r="O22" s="36">
        <f t="shared" si="5"/>
        <v>22.530651962374311</v>
      </c>
      <c r="P22" s="31">
        <v>55667</v>
      </c>
      <c r="Q22" s="31">
        <v>0</v>
      </c>
      <c r="R22" s="31">
        <v>0</v>
      </c>
      <c r="S22" s="31">
        <v>149121</v>
      </c>
      <c r="T22" s="36">
        <f t="shared" si="6"/>
        <v>0</v>
      </c>
      <c r="U22" s="36">
        <f t="shared" si="7"/>
        <v>-3.1616577146244662E-2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117559</v>
      </c>
      <c r="E23" s="31">
        <v>425238</v>
      </c>
      <c r="F23" s="31">
        <v>29065</v>
      </c>
      <c r="G23" s="36">
        <f t="shared" si="0"/>
        <v>0.24723755731164776</v>
      </c>
      <c r="H23" s="31">
        <v>202156</v>
      </c>
      <c r="I23" s="36">
        <f t="shared" si="1"/>
        <v>1.7196131304281255</v>
      </c>
      <c r="J23" s="31">
        <v>71612</v>
      </c>
      <c r="K23" s="36">
        <f t="shared" si="2"/>
        <v>0.16840451699989181</v>
      </c>
      <c r="L23" s="31">
        <v>0</v>
      </c>
      <c r="M23" s="36">
        <f t="shared" si="3"/>
        <v>0</v>
      </c>
      <c r="N23" s="31">
        <f t="shared" si="4"/>
        <v>302833</v>
      </c>
      <c r="O23" s="36">
        <f t="shared" si="5"/>
        <v>0.71214943161241473</v>
      </c>
      <c r="P23" s="31">
        <v>309955</v>
      </c>
      <c r="Q23" s="31">
        <v>52650</v>
      </c>
      <c r="R23" s="31">
        <v>52650</v>
      </c>
      <c r="S23" s="31">
        <v>320584</v>
      </c>
      <c r="T23" s="36">
        <f t="shared" si="6"/>
        <v>6.0889648622981953</v>
      </c>
      <c r="U23" s="36">
        <f t="shared" si="7"/>
        <v>-0.76896001032407924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30907920</v>
      </c>
      <c r="E26" s="31">
        <v>30907925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30337986</v>
      </c>
      <c r="R26" s="31">
        <v>30337992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31031645</v>
      </c>
      <c r="E27" s="32">
        <f>SUM(E20:E26)</f>
        <v>31339329</v>
      </c>
      <c r="F27" s="32">
        <f>SUM(F20:F26)</f>
        <v>60975</v>
      </c>
      <c r="G27" s="37">
        <f t="shared" si="0"/>
        <v>1.9649296709858596E-3</v>
      </c>
      <c r="H27" s="32">
        <f>SUM(H20:H26)</f>
        <v>255263</v>
      </c>
      <c r="I27" s="37">
        <f t="shared" si="1"/>
        <v>8.2258932776525379E-3</v>
      </c>
      <c r="J27" s="32">
        <f>SUM(J20:J26)</f>
        <v>125519</v>
      </c>
      <c r="K27" s="37">
        <f t="shared" si="2"/>
        <v>4.0051591404525605E-3</v>
      </c>
      <c r="L27" s="32">
        <f>SUM(L20:L26)</f>
        <v>0</v>
      </c>
      <c r="M27" s="37">
        <f t="shared" si="3"/>
        <v>0</v>
      </c>
      <c r="N27" s="32">
        <f t="shared" si="4"/>
        <v>441757</v>
      </c>
      <c r="O27" s="37">
        <f t="shared" si="5"/>
        <v>1.4095930388298997E-2</v>
      </c>
      <c r="P27" s="32">
        <f>SUM(P20:P26)</f>
        <v>365622</v>
      </c>
      <c r="Q27" s="32">
        <f>SUM(Q20:Q26)</f>
        <v>30390636</v>
      </c>
      <c r="R27" s="32">
        <f>SUM(R20:R26)</f>
        <v>30390642</v>
      </c>
      <c r="S27" s="32">
        <f>SUM(S20:S26)</f>
        <v>469705</v>
      </c>
      <c r="T27" s="37">
        <f t="shared" si="6"/>
        <v>1.5455580043356768E-2</v>
      </c>
      <c r="U27" s="37">
        <f t="shared" si="7"/>
        <v>-0.65669735409794816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70370</v>
      </c>
      <c r="E28" s="31">
        <v>29985</v>
      </c>
      <c r="F28" s="31">
        <v>2400</v>
      </c>
      <c r="G28" s="36">
        <f t="shared" si="0"/>
        <v>3.4105442660224528E-2</v>
      </c>
      <c r="H28" s="31">
        <v>2835</v>
      </c>
      <c r="I28" s="36">
        <f t="shared" si="1"/>
        <v>4.028705414239022E-2</v>
      </c>
      <c r="J28" s="31">
        <v>3026</v>
      </c>
      <c r="K28" s="36">
        <f t="shared" si="2"/>
        <v>0.10091712522928131</v>
      </c>
      <c r="L28" s="31">
        <v>0</v>
      </c>
      <c r="M28" s="36">
        <f t="shared" si="3"/>
        <v>0</v>
      </c>
      <c r="N28" s="31">
        <f t="shared" si="4"/>
        <v>8261</v>
      </c>
      <c r="O28" s="36">
        <f t="shared" si="5"/>
        <v>0.27550441887610472</v>
      </c>
      <c r="P28" s="31">
        <v>5444</v>
      </c>
      <c r="Q28" s="31">
        <v>37520</v>
      </c>
      <c r="R28" s="31">
        <v>86148</v>
      </c>
      <c r="S28" s="31">
        <v>10870</v>
      </c>
      <c r="T28" s="36">
        <f t="shared" si="6"/>
        <v>0.12617820494962159</v>
      </c>
      <c r="U28" s="36">
        <f t="shared" si="7"/>
        <v>-0.4441587068332109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2</v>
      </c>
      <c r="R30" s="31">
        <v>2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1966667</v>
      </c>
      <c r="E31" s="31">
        <v>1966667</v>
      </c>
      <c r="F31" s="31">
        <v>0</v>
      </c>
      <c r="G31" s="36">
        <f t="shared" si="0"/>
        <v>0</v>
      </c>
      <c r="H31" s="31">
        <v>404576</v>
      </c>
      <c r="I31" s="36">
        <f t="shared" si="1"/>
        <v>0.20571657530227538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404576</v>
      </c>
      <c r="O31" s="36">
        <f t="shared" si="5"/>
        <v>0.20571657530227538</v>
      </c>
      <c r="P31" s="31">
        <v>0</v>
      </c>
      <c r="Q31" s="31">
        <v>1966667</v>
      </c>
      <c r="R31" s="31">
        <v>1966667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117304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27956</v>
      </c>
      <c r="R32" s="31">
        <v>27956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2154341</v>
      </c>
      <c r="E35" s="32">
        <f>SUM(E28:E34)</f>
        <v>1996652</v>
      </c>
      <c r="F35" s="32">
        <f>SUM(F28:F34)</f>
        <v>2400</v>
      </c>
      <c r="G35" s="37">
        <f t="shared" si="0"/>
        <v>1.114029765946988E-3</v>
      </c>
      <c r="H35" s="32">
        <f>SUM(H28:H34)</f>
        <v>407411</v>
      </c>
      <c r="I35" s="37">
        <f t="shared" si="1"/>
        <v>0.18911165873926181</v>
      </c>
      <c r="J35" s="32">
        <f>SUM(J28:J34)</f>
        <v>3026</v>
      </c>
      <c r="K35" s="37">
        <f t="shared" si="2"/>
        <v>1.5155370089529874E-3</v>
      </c>
      <c r="L35" s="32">
        <f>SUM(L28:L34)</f>
        <v>0</v>
      </c>
      <c r="M35" s="37">
        <f t="shared" si="3"/>
        <v>0</v>
      </c>
      <c r="N35" s="32">
        <f t="shared" si="4"/>
        <v>412837</v>
      </c>
      <c r="O35" s="37">
        <f t="shared" si="5"/>
        <v>0.20676462398054343</v>
      </c>
      <c r="P35" s="32">
        <f>SUM(P28:P34)</f>
        <v>5444</v>
      </c>
      <c r="Q35" s="32">
        <f>SUM(Q28:Q34)</f>
        <v>2032145</v>
      </c>
      <c r="R35" s="32">
        <f>SUM(R28:R34)</f>
        <v>2080773</v>
      </c>
      <c r="S35" s="32">
        <f>SUM(S28:S34)</f>
        <v>10870</v>
      </c>
      <c r="T35" s="37">
        <f t="shared" si="6"/>
        <v>5.2240201117565443E-3</v>
      </c>
      <c r="U35" s="37">
        <f t="shared" si="7"/>
        <v>-0.4441587068332109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53054793</v>
      </c>
      <c r="E43" s="31">
        <v>53054793</v>
      </c>
      <c r="F43" s="31">
        <v>878228</v>
      </c>
      <c r="G43" s="36">
        <f t="shared" si="0"/>
        <v>1.6553226397471761E-2</v>
      </c>
      <c r="H43" s="31">
        <v>232895</v>
      </c>
      <c r="I43" s="36">
        <f t="shared" si="1"/>
        <v>4.389707071329069E-3</v>
      </c>
      <c r="J43" s="31">
        <v>207355</v>
      </c>
      <c r="K43" s="36">
        <f t="shared" si="2"/>
        <v>3.9083179534787739E-3</v>
      </c>
      <c r="L43" s="31">
        <v>0</v>
      </c>
      <c r="M43" s="36">
        <f t="shared" si="3"/>
        <v>0</v>
      </c>
      <c r="N43" s="31">
        <f t="shared" si="4"/>
        <v>1318478</v>
      </c>
      <c r="O43" s="36">
        <f t="shared" si="5"/>
        <v>2.4851251422279605E-2</v>
      </c>
      <c r="P43" s="31">
        <v>0</v>
      </c>
      <c r="Q43" s="31">
        <v>0</v>
      </c>
      <c r="R43" s="31">
        <v>1030466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20949610</v>
      </c>
      <c r="E46" s="31">
        <v>19499610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20236209</v>
      </c>
      <c r="R46" s="31">
        <v>20236209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74004403</v>
      </c>
      <c r="E47" s="32">
        <f>SUM(E41:E46)</f>
        <v>72554403</v>
      </c>
      <c r="F47" s="32">
        <f>SUM(F41:F46)</f>
        <v>878228</v>
      </c>
      <c r="G47" s="37">
        <f t="shared" si="0"/>
        <v>1.1867239845175157E-2</v>
      </c>
      <c r="H47" s="32">
        <f>SUM(H41:H46)</f>
        <v>232895</v>
      </c>
      <c r="I47" s="37">
        <f t="shared" si="1"/>
        <v>3.1470424807021279E-3</v>
      </c>
      <c r="J47" s="32">
        <f>SUM(J41:J46)</f>
        <v>207355</v>
      </c>
      <c r="K47" s="37">
        <f t="shared" si="2"/>
        <v>2.8579244184532811E-3</v>
      </c>
      <c r="L47" s="32">
        <f>SUM(L41:L46)</f>
        <v>0</v>
      </c>
      <c r="M47" s="37">
        <f t="shared" si="3"/>
        <v>0</v>
      </c>
      <c r="N47" s="32">
        <f t="shared" si="4"/>
        <v>1318478</v>
      </c>
      <c r="O47" s="37">
        <f t="shared" si="5"/>
        <v>1.8172267229598731E-2</v>
      </c>
      <c r="P47" s="32">
        <f>SUM(P41:P46)</f>
        <v>0</v>
      </c>
      <c r="Q47" s="32">
        <f>SUM(Q41:Q46)</f>
        <v>20236209</v>
      </c>
      <c r="R47" s="32">
        <f>SUM(R41:R46)</f>
        <v>21266675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4172950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4797975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4172950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4797975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652792925</v>
      </c>
      <c r="E54" s="32">
        <f>SUM(E8:E9,E11:E18,E20:E26,E28:E34,E36:E39,E41:E46,E48:E52)</f>
        <v>688190525</v>
      </c>
      <c r="F54" s="32">
        <f>SUM(F8:F9,F11:F18,F20:F26,F28:F34,F36:F39,F41:F46,F48:F52)</f>
        <v>14078036</v>
      </c>
      <c r="G54" s="37">
        <f t="shared" si="0"/>
        <v>2.1565852601726651E-2</v>
      </c>
      <c r="H54" s="32">
        <f>SUM(H8:H9,H11:H18,H20:H26,H28:H34,H36:H39,H41:H46,H48:H52)</f>
        <v>63924226</v>
      </c>
      <c r="I54" s="37">
        <f t="shared" si="1"/>
        <v>9.792420161416425E-2</v>
      </c>
      <c r="J54" s="32">
        <f>SUM(J8:J9,J11:J18,J20:J26,J28:J34,J36:J39,J41:J46,J48:J52)</f>
        <v>60056416</v>
      </c>
      <c r="K54" s="37">
        <f t="shared" si="2"/>
        <v>8.7267135797895509E-2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138058678</v>
      </c>
      <c r="O54" s="37">
        <f t="shared" si="5"/>
        <v>0.20061112872776038</v>
      </c>
      <c r="P54" s="32">
        <f>SUM(P8:P9,P11:P18,P20:P26,P28:P34,P36:P39,P41:P46,P48:P52)</f>
        <v>40432524</v>
      </c>
      <c r="Q54" s="32">
        <f>SUM(Q8:Q9,Q11:Q18,Q20:Q26,Q28:Q34,Q36:Q39,Q41:Q46,Q48:Q52)</f>
        <v>385909514</v>
      </c>
      <c r="R54" s="32">
        <f>SUM(R8:R9,R11:R18,R20:R26,R28:R34,R36:R39,R41:R46,R48:R52)</f>
        <v>703005100</v>
      </c>
      <c r="S54" s="32">
        <f>SUM(S8:S9,S11:S18,S20:S26,S28:S34,S36:S39,S41:S46,S48:S52)</f>
        <v>103997875</v>
      </c>
      <c r="T54" s="37">
        <f t="shared" si="6"/>
        <v>0.14793331513526717</v>
      </c>
      <c r="U54" s="37">
        <f t="shared" si="7"/>
        <v>0.48534917088035368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22499295</v>
      </c>
      <c r="E57" s="31">
        <v>35249295</v>
      </c>
      <c r="F57" s="31">
        <v>3584217</v>
      </c>
      <c r="G57" s="36">
        <f t="shared" ref="G57:G85" si="8">IF(($D57      =0),0,($F57      /$D57      ))</f>
        <v>0.15930352484377844</v>
      </c>
      <c r="H57" s="31">
        <v>3579261</v>
      </c>
      <c r="I57" s="36">
        <f t="shared" ref="I57:I85" si="9">IF(($D57      =0),0,($H57      /$D57      ))</f>
        <v>0.15908325127520662</v>
      </c>
      <c r="J57" s="31">
        <v>2384761</v>
      </c>
      <c r="K57" s="36">
        <f t="shared" ref="K57:K85" si="10">IF(($E57      =0),0,($J57      /$E57      ))</f>
        <v>6.7654147409189319E-2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9548239</v>
      </c>
      <c r="O57" s="36">
        <f t="shared" ref="O57:O85" si="13">IF(($E57      =0),0,($N57      /$E57      ))</f>
        <v>0.27087744591771268</v>
      </c>
      <c r="P57" s="31">
        <v>3271591</v>
      </c>
      <c r="Q57" s="31">
        <v>30053401</v>
      </c>
      <c r="R57" s="31">
        <v>30053401</v>
      </c>
      <c r="S57" s="31">
        <v>9956860</v>
      </c>
      <c r="T57" s="36">
        <f t="shared" ref="T57:T85" si="14">IF(($R57      =0),0,($S57      /$R57      ))</f>
        <v>0.33130559832479528</v>
      </c>
      <c r="U57" s="36">
        <f t="shared" ref="U57:U85" si="15">IF(($P57      =0),0,(($J57      /$P57      )-1))</f>
        <v>-0.2710699473130963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22499295</v>
      </c>
      <c r="E58" s="32">
        <f>E57</f>
        <v>35249295</v>
      </c>
      <c r="F58" s="32">
        <f>F57</f>
        <v>3584217</v>
      </c>
      <c r="G58" s="37">
        <f t="shared" si="8"/>
        <v>0.15930352484377844</v>
      </c>
      <c r="H58" s="32">
        <f>H57</f>
        <v>3579261</v>
      </c>
      <c r="I58" s="37">
        <f t="shared" si="9"/>
        <v>0.15908325127520662</v>
      </c>
      <c r="J58" s="32">
        <f>J57</f>
        <v>2384761</v>
      </c>
      <c r="K58" s="37">
        <f t="shared" si="10"/>
        <v>6.7654147409189319E-2</v>
      </c>
      <c r="L58" s="32">
        <f>L57</f>
        <v>0</v>
      </c>
      <c r="M58" s="37">
        <f t="shared" si="11"/>
        <v>0</v>
      </c>
      <c r="N58" s="32">
        <f t="shared" si="12"/>
        <v>9548239</v>
      </c>
      <c r="O58" s="37">
        <f t="shared" si="13"/>
        <v>0.27087744591771268</v>
      </c>
      <c r="P58" s="32">
        <f>P57</f>
        <v>3271591</v>
      </c>
      <c r="Q58" s="32">
        <f>Q57</f>
        <v>30053401</v>
      </c>
      <c r="R58" s="32">
        <f>R57</f>
        <v>30053401</v>
      </c>
      <c r="S58" s="32">
        <f>S57</f>
        <v>9956860</v>
      </c>
      <c r="T58" s="37">
        <f t="shared" si="14"/>
        <v>0.33130559832479528</v>
      </c>
      <c r="U58" s="37">
        <f t="shared" si="15"/>
        <v>-0.2710699473130963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101579</v>
      </c>
      <c r="G59" s="36">
        <f t="shared" si="8"/>
        <v>0</v>
      </c>
      <c r="H59" s="31">
        <v>-1477</v>
      </c>
      <c r="I59" s="36">
        <f t="shared" si="9"/>
        <v>0</v>
      </c>
      <c r="J59" s="31">
        <v>139111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239213</v>
      </c>
      <c r="O59" s="36">
        <f t="shared" si="13"/>
        <v>0</v>
      </c>
      <c r="P59" s="31">
        <v>98131</v>
      </c>
      <c r="Q59" s="31">
        <v>0</v>
      </c>
      <c r="R59" s="31">
        <v>0</v>
      </c>
      <c r="S59" s="31">
        <v>171479</v>
      </c>
      <c r="T59" s="36">
        <f t="shared" si="14"/>
        <v>0</v>
      </c>
      <c r="U59" s="36">
        <f t="shared" si="15"/>
        <v>0.41760503816327144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779532</v>
      </c>
      <c r="E61" s="31">
        <v>779532</v>
      </c>
      <c r="F61" s="31">
        <v>61584</v>
      </c>
      <c r="G61" s="36">
        <f t="shared" si="8"/>
        <v>7.9001246901987343E-2</v>
      </c>
      <c r="H61" s="31">
        <v>76358</v>
      </c>
      <c r="I61" s="36">
        <f t="shared" si="9"/>
        <v>9.7953643981260552E-2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137942</v>
      </c>
      <c r="O61" s="36">
        <f t="shared" si="13"/>
        <v>0.1769548908832479</v>
      </c>
      <c r="P61" s="31">
        <v>122664</v>
      </c>
      <c r="Q61" s="31">
        <v>724240</v>
      </c>
      <c r="R61" s="31">
        <v>735402</v>
      </c>
      <c r="S61" s="31">
        <v>368255</v>
      </c>
      <c r="T61" s="36">
        <f t="shared" si="14"/>
        <v>0.50075332947149997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779532</v>
      </c>
      <c r="E63" s="32">
        <f>SUM(E59:E62)</f>
        <v>779532</v>
      </c>
      <c r="F63" s="32">
        <f>SUM(F59:F62)</f>
        <v>163163</v>
      </c>
      <c r="G63" s="37">
        <f t="shared" si="8"/>
        <v>0.20930891868454407</v>
      </c>
      <c r="H63" s="32">
        <f>SUM(H59:H62)</f>
        <v>74881</v>
      </c>
      <c r="I63" s="37">
        <f t="shared" si="9"/>
        <v>9.6058917401723079E-2</v>
      </c>
      <c r="J63" s="32">
        <f>SUM(J59:J62)</f>
        <v>139111</v>
      </c>
      <c r="K63" s="37">
        <f t="shared" si="10"/>
        <v>0.17845450860259746</v>
      </c>
      <c r="L63" s="32">
        <f>SUM(L59:L62)</f>
        <v>0</v>
      </c>
      <c r="M63" s="37">
        <f t="shared" si="11"/>
        <v>0</v>
      </c>
      <c r="N63" s="32">
        <f t="shared" si="12"/>
        <v>377155</v>
      </c>
      <c r="O63" s="37">
        <f t="shared" si="13"/>
        <v>0.48382234468886459</v>
      </c>
      <c r="P63" s="32">
        <f>SUM(P59:P62)</f>
        <v>220795</v>
      </c>
      <c r="Q63" s="32">
        <f>SUM(Q59:Q62)</f>
        <v>724240</v>
      </c>
      <c r="R63" s="32">
        <f>SUM(R59:R62)</f>
        <v>735402</v>
      </c>
      <c r="S63" s="32">
        <f>SUM(S59:S62)</f>
        <v>539734</v>
      </c>
      <c r="T63" s="37">
        <f t="shared" si="14"/>
        <v>0.73393055770857296</v>
      </c>
      <c r="U63" s="37">
        <f t="shared" si="15"/>
        <v>-0.36995402975610858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10170</v>
      </c>
      <c r="E68" s="31">
        <v>10170</v>
      </c>
      <c r="F68" s="31">
        <v>1956</v>
      </c>
      <c r="G68" s="36">
        <f t="shared" si="8"/>
        <v>0.19233038348082596</v>
      </c>
      <c r="H68" s="31">
        <v>252</v>
      </c>
      <c r="I68" s="36">
        <f t="shared" si="9"/>
        <v>2.4778761061946902E-2</v>
      </c>
      <c r="J68" s="31">
        <v>1208</v>
      </c>
      <c r="K68" s="36">
        <f t="shared" si="10"/>
        <v>0.11878072763028515</v>
      </c>
      <c r="L68" s="31">
        <v>0</v>
      </c>
      <c r="M68" s="36">
        <f t="shared" si="11"/>
        <v>0</v>
      </c>
      <c r="N68" s="31">
        <f t="shared" si="12"/>
        <v>3416</v>
      </c>
      <c r="O68" s="36">
        <f t="shared" si="13"/>
        <v>0.33588987217305799</v>
      </c>
      <c r="P68" s="31">
        <v>1131</v>
      </c>
      <c r="Q68" s="31">
        <v>6281</v>
      </c>
      <c r="R68" s="31">
        <v>9639</v>
      </c>
      <c r="S68" s="31">
        <v>3365</v>
      </c>
      <c r="T68" s="36">
        <f t="shared" si="14"/>
        <v>0.34910260400456478</v>
      </c>
      <c r="U68" s="36">
        <f t="shared" si="15"/>
        <v>6.808134394341292E-2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10170</v>
      </c>
      <c r="E70" s="32">
        <f>SUM(E64:E69)</f>
        <v>10170</v>
      </c>
      <c r="F70" s="32">
        <f>SUM(F64:F69)</f>
        <v>1956</v>
      </c>
      <c r="G70" s="37">
        <f t="shared" si="8"/>
        <v>0.19233038348082596</v>
      </c>
      <c r="H70" s="32">
        <f>SUM(H64:H69)</f>
        <v>252</v>
      </c>
      <c r="I70" s="37">
        <f t="shared" si="9"/>
        <v>2.4778761061946902E-2</v>
      </c>
      <c r="J70" s="32">
        <f>SUM(J64:J69)</f>
        <v>1208</v>
      </c>
      <c r="K70" s="37">
        <f t="shared" si="10"/>
        <v>0.11878072763028515</v>
      </c>
      <c r="L70" s="32">
        <f>SUM(L64:L69)</f>
        <v>0</v>
      </c>
      <c r="M70" s="37">
        <f t="shared" si="11"/>
        <v>0</v>
      </c>
      <c r="N70" s="32">
        <f t="shared" si="12"/>
        <v>3416</v>
      </c>
      <c r="O70" s="37">
        <f t="shared" si="13"/>
        <v>0.33588987217305799</v>
      </c>
      <c r="P70" s="32">
        <f>SUM(P64:P69)</f>
        <v>1131</v>
      </c>
      <c r="Q70" s="32">
        <f>SUM(Q64:Q69)</f>
        <v>6281</v>
      </c>
      <c r="R70" s="32">
        <f>SUM(R64:R69)</f>
        <v>9639</v>
      </c>
      <c r="S70" s="32">
        <f>SUM(S64:S69)</f>
        <v>3365</v>
      </c>
      <c r="T70" s="37">
        <f t="shared" si="14"/>
        <v>0.34910260400456478</v>
      </c>
      <c r="U70" s="37">
        <f t="shared" si="15"/>
        <v>6.808134394341292E-2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205140</v>
      </c>
      <c r="E71" s="31">
        <v>265664</v>
      </c>
      <c r="F71" s="31">
        <v>92249</v>
      </c>
      <c r="G71" s="36">
        <f t="shared" si="8"/>
        <v>0.44968801793896851</v>
      </c>
      <c r="H71" s="31">
        <v>57967</v>
      </c>
      <c r="I71" s="36">
        <f t="shared" si="9"/>
        <v>0.28257287705956907</v>
      </c>
      <c r="J71" s="31">
        <v>182190</v>
      </c>
      <c r="K71" s="36">
        <f t="shared" si="10"/>
        <v>0.68579107443989396</v>
      </c>
      <c r="L71" s="31">
        <v>0</v>
      </c>
      <c r="M71" s="36">
        <f t="shared" si="11"/>
        <v>0</v>
      </c>
      <c r="N71" s="31">
        <f t="shared" si="12"/>
        <v>332406</v>
      </c>
      <c r="O71" s="36">
        <f t="shared" si="13"/>
        <v>1.2512271139484461</v>
      </c>
      <c r="P71" s="31">
        <v>31391</v>
      </c>
      <c r="Q71" s="31">
        <v>5004</v>
      </c>
      <c r="R71" s="31">
        <v>195364</v>
      </c>
      <c r="S71" s="31">
        <v>211757</v>
      </c>
      <c r="T71" s="36">
        <f t="shared" si="14"/>
        <v>1.083910034602076</v>
      </c>
      <c r="U71" s="36">
        <f t="shared" si="15"/>
        <v>4.8038928355261064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2516992</v>
      </c>
      <c r="E73" s="31">
        <v>2553752</v>
      </c>
      <c r="F73" s="31">
        <v>1060962</v>
      </c>
      <c r="G73" s="36">
        <f t="shared" si="8"/>
        <v>0.4215198141273393</v>
      </c>
      <c r="H73" s="31">
        <v>6194</v>
      </c>
      <c r="I73" s="36">
        <f t="shared" si="9"/>
        <v>2.4608739320585841E-3</v>
      </c>
      <c r="J73" s="31">
        <v>19404</v>
      </c>
      <c r="K73" s="36">
        <f t="shared" si="10"/>
        <v>7.59823193481591E-3</v>
      </c>
      <c r="L73" s="31">
        <v>0</v>
      </c>
      <c r="M73" s="36">
        <f t="shared" si="11"/>
        <v>0</v>
      </c>
      <c r="N73" s="31">
        <f t="shared" si="12"/>
        <v>1086560</v>
      </c>
      <c r="O73" s="36">
        <f t="shared" si="13"/>
        <v>0.42547592718478539</v>
      </c>
      <c r="P73" s="31">
        <v>14708</v>
      </c>
      <c r="Q73" s="31">
        <v>2369113</v>
      </c>
      <c r="R73" s="31">
        <v>2369113</v>
      </c>
      <c r="S73" s="31">
        <v>37024</v>
      </c>
      <c r="T73" s="36">
        <f t="shared" si="14"/>
        <v>1.5627789809941527E-2</v>
      </c>
      <c r="U73" s="36">
        <f t="shared" si="15"/>
        <v>0.31928202338863199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3200000</v>
      </c>
      <c r="E74" s="31">
        <v>6500000</v>
      </c>
      <c r="F74" s="31">
        <v>68261</v>
      </c>
      <c r="G74" s="36">
        <f t="shared" si="8"/>
        <v>2.1331562500000002E-2</v>
      </c>
      <c r="H74" s="31">
        <v>304783</v>
      </c>
      <c r="I74" s="36">
        <f t="shared" si="9"/>
        <v>9.5244687499999994E-2</v>
      </c>
      <c r="J74" s="31">
        <v>252975</v>
      </c>
      <c r="K74" s="36">
        <f t="shared" si="10"/>
        <v>3.8919230769230768E-2</v>
      </c>
      <c r="L74" s="31">
        <v>0</v>
      </c>
      <c r="M74" s="36">
        <f t="shared" si="11"/>
        <v>0</v>
      </c>
      <c r="N74" s="31">
        <f t="shared" si="12"/>
        <v>626019</v>
      </c>
      <c r="O74" s="36">
        <f t="shared" si="13"/>
        <v>9.6310615384615383E-2</v>
      </c>
      <c r="P74" s="31">
        <v>169053</v>
      </c>
      <c r="Q74" s="31">
        <v>2226000</v>
      </c>
      <c r="R74" s="31">
        <v>2226000</v>
      </c>
      <c r="S74" s="31">
        <v>316358</v>
      </c>
      <c r="T74" s="36">
        <f t="shared" si="14"/>
        <v>0.14211949685534592</v>
      </c>
      <c r="U74" s="36">
        <f t="shared" si="15"/>
        <v>0.49642419832833484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6553056</v>
      </c>
      <c r="E76" s="31">
        <v>6553056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4000000</v>
      </c>
      <c r="R76" s="31">
        <v>4000000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12475188</v>
      </c>
      <c r="E78" s="32">
        <f>SUM(E71:E77)</f>
        <v>15872472</v>
      </c>
      <c r="F78" s="32">
        <f>SUM(F71:F77)</f>
        <v>1221472</v>
      </c>
      <c r="G78" s="37">
        <f t="shared" si="8"/>
        <v>9.7912111625091336E-2</v>
      </c>
      <c r="H78" s="32">
        <f>SUM(H71:H77)</f>
        <v>368944</v>
      </c>
      <c r="I78" s="37">
        <f t="shared" si="9"/>
        <v>2.9574223650978247E-2</v>
      </c>
      <c r="J78" s="32">
        <f>SUM(J71:J77)</f>
        <v>454569</v>
      </c>
      <c r="K78" s="37">
        <f t="shared" si="10"/>
        <v>2.8638828280812215E-2</v>
      </c>
      <c r="L78" s="32">
        <f>SUM(L71:L77)</f>
        <v>0</v>
      </c>
      <c r="M78" s="37">
        <f t="shared" si="11"/>
        <v>0</v>
      </c>
      <c r="N78" s="32">
        <f t="shared" si="12"/>
        <v>2044985</v>
      </c>
      <c r="O78" s="37">
        <f t="shared" si="13"/>
        <v>0.12883846952131967</v>
      </c>
      <c r="P78" s="32">
        <f>SUM(P71:P77)</f>
        <v>215152</v>
      </c>
      <c r="Q78" s="32">
        <f>SUM(Q71:Q77)</f>
        <v>8600117</v>
      </c>
      <c r="R78" s="32">
        <f>SUM(R71:R77)</f>
        <v>8790477</v>
      </c>
      <c r="S78" s="32">
        <f>SUM(S71:S77)</f>
        <v>565139</v>
      </c>
      <c r="T78" s="37">
        <f t="shared" si="14"/>
        <v>6.4289912822705755E-2</v>
      </c>
      <c r="U78" s="37">
        <f t="shared" si="15"/>
        <v>1.1127807317617311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13237419</v>
      </c>
      <c r="E79" s="31">
        <v>13237419</v>
      </c>
      <c r="F79" s="31">
        <v>2053600</v>
      </c>
      <c r="G79" s="36">
        <f t="shared" si="8"/>
        <v>0.15513598232404671</v>
      </c>
      <c r="H79" s="31">
        <v>1821981</v>
      </c>
      <c r="I79" s="36">
        <f t="shared" si="9"/>
        <v>0.13763868923390579</v>
      </c>
      <c r="J79" s="31">
        <v>549262</v>
      </c>
      <c r="K79" s="36">
        <f t="shared" si="10"/>
        <v>4.1493133971206922E-2</v>
      </c>
      <c r="L79" s="31">
        <v>0</v>
      </c>
      <c r="M79" s="36">
        <f t="shared" si="11"/>
        <v>0</v>
      </c>
      <c r="N79" s="31">
        <f t="shared" si="12"/>
        <v>4424843</v>
      </c>
      <c r="O79" s="36">
        <f t="shared" si="13"/>
        <v>0.33426780552915941</v>
      </c>
      <c r="P79" s="31">
        <v>3097924</v>
      </c>
      <c r="Q79" s="31">
        <v>12619083</v>
      </c>
      <c r="R79" s="31">
        <v>12619083</v>
      </c>
      <c r="S79" s="31">
        <v>3097924</v>
      </c>
      <c r="T79" s="36">
        <f t="shared" si="14"/>
        <v>0.24549517583805416</v>
      </c>
      <c r="U79" s="36">
        <f t="shared" si="15"/>
        <v>-0.82269997585479826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277313030</v>
      </c>
      <c r="E81" s="31">
        <v>238449033</v>
      </c>
      <c r="F81" s="31">
        <v>69000671</v>
      </c>
      <c r="G81" s="36">
        <f t="shared" si="8"/>
        <v>0.2488187121968268</v>
      </c>
      <c r="H81" s="31">
        <v>64670959</v>
      </c>
      <c r="I81" s="36">
        <f t="shared" si="9"/>
        <v>0.23320562686866894</v>
      </c>
      <c r="J81" s="31">
        <v>64816052</v>
      </c>
      <c r="K81" s="36">
        <f t="shared" si="10"/>
        <v>0.27182350536099681</v>
      </c>
      <c r="L81" s="31">
        <v>0</v>
      </c>
      <c r="M81" s="36">
        <f t="shared" si="11"/>
        <v>0</v>
      </c>
      <c r="N81" s="31">
        <f t="shared" si="12"/>
        <v>198487682</v>
      </c>
      <c r="O81" s="36">
        <f t="shared" si="13"/>
        <v>0.83241135224062746</v>
      </c>
      <c r="P81" s="31">
        <v>62145489</v>
      </c>
      <c r="Q81" s="31">
        <v>265833490</v>
      </c>
      <c r="R81" s="31">
        <v>363995920</v>
      </c>
      <c r="S81" s="31">
        <v>191203272</v>
      </c>
      <c r="T81" s="36">
        <f t="shared" si="14"/>
        <v>0.52528960214718889</v>
      </c>
      <c r="U81" s="36">
        <f t="shared" si="15"/>
        <v>4.2972757041142673E-2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290550449</v>
      </c>
      <c r="E84" s="32">
        <f>SUM(E79:E83)</f>
        <v>251686452</v>
      </c>
      <c r="F84" s="32">
        <f>SUM(F79:F83)</f>
        <v>71054271</v>
      </c>
      <c r="G84" s="37">
        <f t="shared" si="8"/>
        <v>0.24455054619447517</v>
      </c>
      <c r="H84" s="32">
        <f>SUM(H79:H83)</f>
        <v>66492940</v>
      </c>
      <c r="I84" s="37">
        <f t="shared" si="9"/>
        <v>0.22885161674625393</v>
      </c>
      <c r="J84" s="32">
        <f>SUM(J79:J83)</f>
        <v>65365314</v>
      </c>
      <c r="K84" s="37">
        <f t="shared" si="10"/>
        <v>0.25970930687997462</v>
      </c>
      <c r="L84" s="32">
        <f>SUM(L79:L83)</f>
        <v>0</v>
      </c>
      <c r="M84" s="37">
        <f t="shared" si="11"/>
        <v>0</v>
      </c>
      <c r="N84" s="32">
        <f t="shared" si="12"/>
        <v>202912525</v>
      </c>
      <c r="O84" s="37">
        <f t="shared" si="13"/>
        <v>0.80621155166508529</v>
      </c>
      <c r="P84" s="32">
        <f>SUM(P79:P83)</f>
        <v>65243413</v>
      </c>
      <c r="Q84" s="32">
        <f>SUM(Q79:Q83)</f>
        <v>278452573</v>
      </c>
      <c r="R84" s="32">
        <f>SUM(R79:R83)</f>
        <v>376615003</v>
      </c>
      <c r="S84" s="32">
        <f>SUM(S79:S83)</f>
        <v>194301196</v>
      </c>
      <c r="T84" s="37">
        <f t="shared" si="14"/>
        <v>0.51591464613001625</v>
      </c>
      <c r="U84" s="37">
        <f t="shared" si="15"/>
        <v>1.86840317504533E-3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326314634</v>
      </c>
      <c r="E85" s="32">
        <f>SUM(E57,E59:E62,E64:E69,E71:E77,E79:E83)</f>
        <v>303597921</v>
      </c>
      <c r="F85" s="32">
        <f>SUM(F57,F59:F62,F64:F69,F71:F77,F79:F83)</f>
        <v>76025079</v>
      </c>
      <c r="G85" s="37">
        <f t="shared" si="8"/>
        <v>0.23298090578432348</v>
      </c>
      <c r="H85" s="32">
        <f>SUM(H57,H59:H62,H64:H69,H71:H77,H79:H83)</f>
        <v>70516278</v>
      </c>
      <c r="I85" s="37">
        <f t="shared" si="9"/>
        <v>0.21609903649003986</v>
      </c>
      <c r="J85" s="32">
        <f>SUM(J57,J59:J62,J64:J69,J71:J77,J79:J83)</f>
        <v>68344963</v>
      </c>
      <c r="K85" s="37">
        <f t="shared" si="10"/>
        <v>0.22511670295660555</v>
      </c>
      <c r="L85" s="32">
        <f>SUM(L57,L59:L62,L64:L69,L71:L77,L79:L83)</f>
        <v>0</v>
      </c>
      <c r="M85" s="37">
        <f t="shared" si="11"/>
        <v>0</v>
      </c>
      <c r="N85" s="32">
        <f t="shared" si="12"/>
        <v>214886320</v>
      </c>
      <c r="O85" s="37">
        <f t="shared" si="13"/>
        <v>0.70779904978334818</v>
      </c>
      <c r="P85" s="32">
        <f>SUM(P57,P59:P62,P64:P69,P71:P77,P79:P83)</f>
        <v>68952082</v>
      </c>
      <c r="Q85" s="32">
        <f>SUM(Q57,Q59:Q62,Q64:Q69,Q71:Q77,Q79:Q83)</f>
        <v>317836612</v>
      </c>
      <c r="R85" s="32">
        <f>SUM(R57,R59:R62,R64:R69,R71:R77,R79:R83)</f>
        <v>416203922</v>
      </c>
      <c r="S85" s="32">
        <f>SUM(S57,S59:S62,S64:S69,S71:S77,S79:S83)</f>
        <v>205366294</v>
      </c>
      <c r="T85" s="37">
        <f t="shared" si="14"/>
        <v>0.4934270994207498</v>
      </c>
      <c r="U85" s="37">
        <f t="shared" si="15"/>
        <v>-8.8049407993220363E-3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189381803</v>
      </c>
      <c r="E88" s="31">
        <v>223701875</v>
      </c>
      <c r="F88" s="31">
        <v>42707854</v>
      </c>
      <c r="G88" s="36">
        <f t="shared" ref="G88:G99" si="16">IF(($D88      =0),0,($F88      /$D88      ))</f>
        <v>0.22551191995991293</v>
      </c>
      <c r="H88" s="31">
        <v>61733654</v>
      </c>
      <c r="I88" s="36">
        <f t="shared" ref="I88:I99" si="17">IF(($D88      =0),0,($H88      /$D88      ))</f>
        <v>0.32597458162334636</v>
      </c>
      <c r="J88" s="31">
        <v>48983918</v>
      </c>
      <c r="K88" s="36">
        <f t="shared" ref="K88:K99" si="18">IF(($E88      =0),0,($J88      /$E88      ))</f>
        <v>0.21896963536850106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153425426</v>
      </c>
      <c r="O88" s="36">
        <f t="shared" ref="O88:O99" si="21">IF(($E88      =0),0,($N88      /$E88      ))</f>
        <v>0.68584774267090964</v>
      </c>
      <c r="P88" s="31">
        <v>49124966</v>
      </c>
      <c r="Q88" s="31">
        <v>165704276</v>
      </c>
      <c r="R88" s="31">
        <v>306449187</v>
      </c>
      <c r="S88" s="31">
        <v>125336972</v>
      </c>
      <c r="T88" s="36">
        <f t="shared" ref="T88:T99" si="22">IF(($R88      =0),0,($S88      /$R88      ))</f>
        <v>0.40899756735200604</v>
      </c>
      <c r="U88" s="36">
        <f t="shared" ref="U88:U99" si="23">IF(($P88      =0),0,(($J88      /$P88      )-1))</f>
        <v>-2.871208094067712E-3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843374000</v>
      </c>
      <c r="E89" s="31">
        <v>550135000</v>
      </c>
      <c r="F89" s="31">
        <v>106785819</v>
      </c>
      <c r="G89" s="36">
        <f t="shared" si="16"/>
        <v>0.12661739512956291</v>
      </c>
      <c r="H89" s="31">
        <v>79905486</v>
      </c>
      <c r="I89" s="36">
        <f t="shared" si="17"/>
        <v>9.4745019410131207E-2</v>
      </c>
      <c r="J89" s="31">
        <v>123557947</v>
      </c>
      <c r="K89" s="36">
        <f t="shared" si="18"/>
        <v>0.22459568469557473</v>
      </c>
      <c r="L89" s="31">
        <v>0</v>
      </c>
      <c r="M89" s="36">
        <f t="shared" si="19"/>
        <v>0</v>
      </c>
      <c r="N89" s="31">
        <f t="shared" si="20"/>
        <v>310249252</v>
      </c>
      <c r="O89" s="36">
        <f t="shared" si="21"/>
        <v>0.56395112472393139</v>
      </c>
      <c r="P89" s="31">
        <v>90143215</v>
      </c>
      <c r="Q89" s="31">
        <v>543289510</v>
      </c>
      <c r="R89" s="31">
        <v>653103903</v>
      </c>
      <c r="S89" s="31">
        <v>281490351</v>
      </c>
      <c r="T89" s="36">
        <f t="shared" si="22"/>
        <v>0.43100393322867647</v>
      </c>
      <c r="U89" s="36">
        <f t="shared" si="23"/>
        <v>0.37068493729672269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180105478</v>
      </c>
      <c r="E90" s="31">
        <v>282046856</v>
      </c>
      <c r="F90" s="31">
        <v>4288787</v>
      </c>
      <c r="G90" s="36">
        <f t="shared" si="16"/>
        <v>2.3812640501695344E-2</v>
      </c>
      <c r="H90" s="31">
        <v>26334430</v>
      </c>
      <c r="I90" s="36">
        <f t="shared" si="17"/>
        <v>0.14621670752291055</v>
      </c>
      <c r="J90" s="31">
        <v>35624759</v>
      </c>
      <c r="K90" s="36">
        <f t="shared" si="18"/>
        <v>0.12630794579748833</v>
      </c>
      <c r="L90" s="31">
        <v>0</v>
      </c>
      <c r="M90" s="36">
        <f t="shared" si="19"/>
        <v>0</v>
      </c>
      <c r="N90" s="31">
        <f t="shared" si="20"/>
        <v>66247976</v>
      </c>
      <c r="O90" s="36">
        <f t="shared" si="21"/>
        <v>0.23488287350382661</v>
      </c>
      <c r="P90" s="31">
        <v>-12438868</v>
      </c>
      <c r="Q90" s="31">
        <v>252628981</v>
      </c>
      <c r="R90" s="31">
        <v>197477953</v>
      </c>
      <c r="S90" s="31">
        <v>343378</v>
      </c>
      <c r="T90" s="36">
        <f t="shared" si="22"/>
        <v>1.7388168895998229E-3</v>
      </c>
      <c r="U90" s="36">
        <f t="shared" si="23"/>
        <v>-3.863987221345222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1212861281</v>
      </c>
      <c r="E91" s="32">
        <f>SUM(E88:E90)</f>
        <v>1055883731</v>
      </c>
      <c r="F91" s="32">
        <f>SUM(F88:F90)</f>
        <v>153782460</v>
      </c>
      <c r="G91" s="37">
        <f t="shared" si="16"/>
        <v>0.12679311509821378</v>
      </c>
      <c r="H91" s="32">
        <f>SUM(H88:H90)</f>
        <v>167973570</v>
      </c>
      <c r="I91" s="37">
        <f t="shared" si="17"/>
        <v>0.1384936370147016</v>
      </c>
      <c r="J91" s="32">
        <f>SUM(J88:J90)</f>
        <v>208166624</v>
      </c>
      <c r="K91" s="37">
        <f t="shared" si="18"/>
        <v>0.19714919160924169</v>
      </c>
      <c r="L91" s="32">
        <f>SUM(L88:L90)</f>
        <v>0</v>
      </c>
      <c r="M91" s="37">
        <f t="shared" si="19"/>
        <v>0</v>
      </c>
      <c r="N91" s="32">
        <f t="shared" si="20"/>
        <v>529922654</v>
      </c>
      <c r="O91" s="37">
        <f t="shared" si="21"/>
        <v>0.50187595323409717</v>
      </c>
      <c r="P91" s="32">
        <f>SUM(P88:P90)</f>
        <v>126829313</v>
      </c>
      <c r="Q91" s="32">
        <f>SUM(Q88:Q90)</f>
        <v>961622767</v>
      </c>
      <c r="R91" s="32">
        <f>SUM(R88:R90)</f>
        <v>1157031043</v>
      </c>
      <c r="S91" s="32">
        <f>SUM(S88:S90)</f>
        <v>407170701</v>
      </c>
      <c r="T91" s="37">
        <f t="shared" si="22"/>
        <v>0.35190991932616628</v>
      </c>
      <c r="U91" s="37">
        <f t="shared" si="23"/>
        <v>0.64131318759094746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9317892</v>
      </c>
      <c r="E92" s="31">
        <v>9317892</v>
      </c>
      <c r="F92" s="31">
        <v>2622021</v>
      </c>
      <c r="G92" s="36">
        <f t="shared" si="16"/>
        <v>0.28139637162568532</v>
      </c>
      <c r="H92" s="31">
        <v>2865915</v>
      </c>
      <c r="I92" s="36">
        <f t="shared" si="17"/>
        <v>0.30757117596984385</v>
      </c>
      <c r="J92" s="31">
        <v>2791166</v>
      </c>
      <c r="K92" s="36">
        <f t="shared" si="18"/>
        <v>0.2995490825607337</v>
      </c>
      <c r="L92" s="31">
        <v>0</v>
      </c>
      <c r="M92" s="36">
        <f t="shared" si="19"/>
        <v>0</v>
      </c>
      <c r="N92" s="31">
        <f t="shared" si="20"/>
        <v>8279102</v>
      </c>
      <c r="O92" s="36">
        <f t="shared" si="21"/>
        <v>0.88851663015626281</v>
      </c>
      <c r="P92" s="31">
        <v>2180563</v>
      </c>
      <c r="Q92" s="31">
        <v>9229454</v>
      </c>
      <c r="R92" s="31">
        <v>9229454</v>
      </c>
      <c r="S92" s="31">
        <v>6654910</v>
      </c>
      <c r="T92" s="36">
        <f t="shared" si="22"/>
        <v>0.72105132112907222</v>
      </c>
      <c r="U92" s="36">
        <f t="shared" si="23"/>
        <v>0.28002080196719836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3088546</v>
      </c>
      <c r="E94" s="31">
        <v>2533937</v>
      </c>
      <c r="F94" s="31">
        <v>777798</v>
      </c>
      <c r="G94" s="36">
        <f t="shared" si="16"/>
        <v>0.25183306319543242</v>
      </c>
      <c r="H94" s="31">
        <v>520660</v>
      </c>
      <c r="I94" s="36">
        <f t="shared" si="17"/>
        <v>0.16857770614392661</v>
      </c>
      <c r="J94" s="31">
        <v>1167948</v>
      </c>
      <c r="K94" s="36">
        <f t="shared" si="18"/>
        <v>0.46092227233747329</v>
      </c>
      <c r="L94" s="31">
        <v>0</v>
      </c>
      <c r="M94" s="36">
        <f t="shared" si="19"/>
        <v>0</v>
      </c>
      <c r="N94" s="31">
        <f t="shared" si="20"/>
        <v>2466406</v>
      </c>
      <c r="O94" s="36">
        <f t="shared" si="21"/>
        <v>0.97334937687874634</v>
      </c>
      <c r="P94" s="31">
        <v>485066</v>
      </c>
      <c r="Q94" s="31">
        <v>3077360</v>
      </c>
      <c r="R94" s="31">
        <v>2839539</v>
      </c>
      <c r="S94" s="31">
        <v>1578304</v>
      </c>
      <c r="T94" s="36">
        <f t="shared" si="22"/>
        <v>0.55583106976167607</v>
      </c>
      <c r="U94" s="36">
        <f t="shared" si="23"/>
        <v>1.4078125450969559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12406438</v>
      </c>
      <c r="E96" s="32">
        <f>SUM(E92:E95)</f>
        <v>11851829</v>
      </c>
      <c r="F96" s="32">
        <f>SUM(F92:F95)</f>
        <v>3399819</v>
      </c>
      <c r="G96" s="37">
        <f t="shared" si="16"/>
        <v>0.27403667353997979</v>
      </c>
      <c r="H96" s="32">
        <f>SUM(H92:H95)</f>
        <v>3386575</v>
      </c>
      <c r="I96" s="37">
        <f t="shared" si="17"/>
        <v>0.27296916326829668</v>
      </c>
      <c r="J96" s="32">
        <f>SUM(J92:J95)</f>
        <v>3959114</v>
      </c>
      <c r="K96" s="37">
        <f t="shared" si="18"/>
        <v>0.33405088784186809</v>
      </c>
      <c r="L96" s="32">
        <f>SUM(L92:L95)</f>
        <v>0</v>
      </c>
      <c r="M96" s="37">
        <f t="shared" si="19"/>
        <v>0</v>
      </c>
      <c r="N96" s="32">
        <f t="shared" si="20"/>
        <v>10745508</v>
      </c>
      <c r="O96" s="37">
        <f t="shared" si="21"/>
        <v>0.90665398564221611</v>
      </c>
      <c r="P96" s="32">
        <f>SUM(P92:P95)</f>
        <v>2665629</v>
      </c>
      <c r="Q96" s="32">
        <f>SUM(Q92:Q95)</f>
        <v>12306814</v>
      </c>
      <c r="R96" s="32">
        <f>SUM(R92:R95)</f>
        <v>12068993</v>
      </c>
      <c r="S96" s="32">
        <f>SUM(S92:S95)</f>
        <v>8233214</v>
      </c>
      <c r="T96" s="37">
        <f t="shared" si="22"/>
        <v>0.68217903515231137</v>
      </c>
      <c r="U96" s="37">
        <f t="shared" si="23"/>
        <v>0.48524569623154612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25931</v>
      </c>
      <c r="E97" s="31">
        <v>25931</v>
      </c>
      <c r="F97" s="31">
        <v>213051</v>
      </c>
      <c r="G97" s="36">
        <f t="shared" si="16"/>
        <v>8.2160734256295562</v>
      </c>
      <c r="H97" s="31">
        <v>186889</v>
      </c>
      <c r="I97" s="36">
        <f t="shared" si="17"/>
        <v>7.2071651691026188</v>
      </c>
      <c r="J97" s="31">
        <v>237285</v>
      </c>
      <c r="K97" s="36">
        <f t="shared" si="18"/>
        <v>9.1506305194554773</v>
      </c>
      <c r="L97" s="31">
        <v>0</v>
      </c>
      <c r="M97" s="36">
        <f t="shared" si="19"/>
        <v>0</v>
      </c>
      <c r="N97" s="31">
        <f t="shared" si="20"/>
        <v>637225</v>
      </c>
      <c r="O97" s="36">
        <f t="shared" si="21"/>
        <v>24.573869114187652</v>
      </c>
      <c r="P97" s="31">
        <v>198025</v>
      </c>
      <c r="Q97" s="31">
        <v>-575682</v>
      </c>
      <c r="R97" s="31">
        <v>24720</v>
      </c>
      <c r="S97" s="31">
        <v>-136954</v>
      </c>
      <c r="T97" s="36">
        <f t="shared" si="22"/>
        <v>-5.540210355987055</v>
      </c>
      <c r="U97" s="36">
        <f t="shared" si="23"/>
        <v>0.19825779573286195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1537778</v>
      </c>
      <c r="E98" s="31">
        <v>3516276</v>
      </c>
      <c r="F98" s="31">
        <v>542995</v>
      </c>
      <c r="G98" s="36">
        <f t="shared" si="16"/>
        <v>0.35310363394456157</v>
      </c>
      <c r="H98" s="31">
        <v>698542</v>
      </c>
      <c r="I98" s="36">
        <f t="shared" si="17"/>
        <v>0.4542541251077854</v>
      </c>
      <c r="J98" s="31">
        <v>946342</v>
      </c>
      <c r="K98" s="36">
        <f t="shared" si="18"/>
        <v>0.26913188839556396</v>
      </c>
      <c r="L98" s="31">
        <v>0</v>
      </c>
      <c r="M98" s="36">
        <f t="shared" si="19"/>
        <v>0</v>
      </c>
      <c r="N98" s="31">
        <f t="shared" si="20"/>
        <v>2187879</v>
      </c>
      <c r="O98" s="36">
        <f t="shared" si="21"/>
        <v>0.62221480907642057</v>
      </c>
      <c r="P98" s="31">
        <v>0</v>
      </c>
      <c r="Q98" s="31">
        <v>1446424</v>
      </c>
      <c r="R98" s="31">
        <v>1446424</v>
      </c>
      <c r="S98" s="31">
        <v>592751</v>
      </c>
      <c r="T98" s="36">
        <f t="shared" si="22"/>
        <v>0.40980445567827967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9850203</v>
      </c>
      <c r="E99" s="31">
        <v>7886205</v>
      </c>
      <c r="F99" s="31">
        <v>659480</v>
      </c>
      <c r="G99" s="36">
        <f t="shared" si="16"/>
        <v>6.6950904463593294E-2</v>
      </c>
      <c r="H99" s="31">
        <v>-79667</v>
      </c>
      <c r="I99" s="36">
        <f t="shared" si="17"/>
        <v>-8.087853620884768E-3</v>
      </c>
      <c r="J99" s="31">
        <v>1333569</v>
      </c>
      <c r="K99" s="36">
        <f t="shared" si="18"/>
        <v>0.16910148797805788</v>
      </c>
      <c r="L99" s="31">
        <v>0</v>
      </c>
      <c r="M99" s="36">
        <f t="shared" si="19"/>
        <v>0</v>
      </c>
      <c r="N99" s="31">
        <f t="shared" si="20"/>
        <v>1913382</v>
      </c>
      <c r="O99" s="36">
        <f t="shared" si="21"/>
        <v>0.24262392367431485</v>
      </c>
      <c r="P99" s="31">
        <v>9256</v>
      </c>
      <c r="Q99" s="31">
        <v>1950764</v>
      </c>
      <c r="R99" s="31">
        <v>1950764</v>
      </c>
      <c r="S99" s="31">
        <v>20826</v>
      </c>
      <c r="T99" s="36">
        <f t="shared" si="22"/>
        <v>1.0675817269541574E-2</v>
      </c>
      <c r="U99" s="36">
        <f t="shared" si="23"/>
        <v>143.07616681071738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11413912</v>
      </c>
      <c r="E101" s="32">
        <f>SUM(E97:E100)</f>
        <v>11428412</v>
      </c>
      <c r="F101" s="32">
        <f>SUM(F97:F100)</f>
        <v>1415526</v>
      </c>
      <c r="G101" s="37">
        <f>IF(($D101     =0),0,($F101     /$D101     ))</f>
        <v>0.124017602378571</v>
      </c>
      <c r="H101" s="32">
        <f>SUM(H97:H100)</f>
        <v>805764</v>
      </c>
      <c r="I101" s="37">
        <f>IF(($D101     =0),0,($H101     /$D101     ))</f>
        <v>7.0594902080899163E-2</v>
      </c>
      <c r="J101" s="32">
        <f>SUM(J97:J100)</f>
        <v>2517196</v>
      </c>
      <c r="K101" s="37">
        <f>IF(($E101     =0),0,($J101     /$E101     ))</f>
        <v>0.22025772259523022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4738486</v>
      </c>
      <c r="O101" s="37">
        <f>IF(($E101     =0),0,($N101     /$E101     ))</f>
        <v>0.41462330899516048</v>
      </c>
      <c r="P101" s="32">
        <f>SUM(P97:P100)</f>
        <v>207281</v>
      </c>
      <c r="Q101" s="32">
        <f>SUM(Q97:Q100)</f>
        <v>2821506</v>
      </c>
      <c r="R101" s="32">
        <f>SUM(R97:R100)</f>
        <v>3421908</v>
      </c>
      <c r="S101" s="32">
        <f>SUM(S97:S100)</f>
        <v>476623</v>
      </c>
      <c r="T101" s="37">
        <f>IF(($R101     =0),0,($S101     /$R101     ))</f>
        <v>0.13928574350917675</v>
      </c>
      <c r="U101" s="37">
        <f>IF(($P101     =0),0,(($J101     /$P101     )-1))</f>
        <v>11.143881976640406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1236681631</v>
      </c>
      <c r="E102" s="32">
        <f>SUM(E88:E90,E92:E95,E97:E100)</f>
        <v>1079163972</v>
      </c>
      <c r="F102" s="32">
        <f>SUM(F88:F90,F92:F95,F97:F100)</f>
        <v>158597805</v>
      </c>
      <c r="G102" s="37">
        <f>IF(($D102     =0),0,($F102     /$D102     ))</f>
        <v>0.12824465167462329</v>
      </c>
      <c r="H102" s="32">
        <f>SUM(H88:H90,H92:H95,H97:H100)</f>
        <v>172165909</v>
      </c>
      <c r="I102" s="37">
        <f>IF(($D102     =0),0,($H102     /$D102     ))</f>
        <v>0.13921603158347551</v>
      </c>
      <c r="J102" s="32">
        <f>SUM(J88:J90,J92:J95,J97:J100)</f>
        <v>214642934</v>
      </c>
      <c r="K102" s="37">
        <f>IF(($E102     =0),0,($J102     /$E102     ))</f>
        <v>0.19889742390325091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545406648</v>
      </c>
      <c r="O102" s="37">
        <f>IF(($E102     =0),0,($N102     /$E102     ))</f>
        <v>0.50539738367025466</v>
      </c>
      <c r="P102" s="32">
        <f>SUM(P88:P90,P92:P95,P97:P100)</f>
        <v>129702223</v>
      </c>
      <c r="Q102" s="32">
        <f>SUM(Q88:Q90,Q92:Q95,Q97:Q100)</f>
        <v>976751087</v>
      </c>
      <c r="R102" s="32">
        <f>SUM(R88:R90,R92:R95,R97:R100)</f>
        <v>1172521944</v>
      </c>
      <c r="S102" s="32">
        <f>SUM(S88:S90,S92:S95,S97:S100)</f>
        <v>415880538</v>
      </c>
      <c r="T102" s="37">
        <f>IF(($R102     =0),0,($S102     /$R102     ))</f>
        <v>0.35468891659395674</v>
      </c>
      <c r="U102" s="37">
        <f>IF(($P102     =0),0,(($J102     /$P102     )-1))</f>
        <v>0.65489017100346847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323197260</v>
      </c>
      <c r="E105" s="31">
        <v>368991260</v>
      </c>
      <c r="F105" s="31">
        <v>70244399</v>
      </c>
      <c r="G105" s="36">
        <f t="shared" ref="G105:G136" si="24">IF(($D105     =0),0,($F105     /$D105     ))</f>
        <v>0.21734218600739375</v>
      </c>
      <c r="H105" s="31">
        <v>44617496</v>
      </c>
      <c r="I105" s="36">
        <f t="shared" ref="I105:I136" si="25">IF(($D105     =0),0,($H105     /$D105     ))</f>
        <v>0.13805035352094261</v>
      </c>
      <c r="J105" s="31">
        <v>76018176</v>
      </c>
      <c r="K105" s="36">
        <f t="shared" ref="K105:K136" si="26">IF(($E105     =0),0,($J105     /$E105     ))</f>
        <v>0.20601619669799226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190880071</v>
      </c>
      <c r="O105" s="36">
        <f t="shared" ref="O105:O136" si="29">IF(($E105     =0),0,($N105     /$E105     ))</f>
        <v>0.51730241794886955</v>
      </c>
      <c r="P105" s="31">
        <v>123241620</v>
      </c>
      <c r="Q105" s="31">
        <v>386306510</v>
      </c>
      <c r="R105" s="31">
        <v>467268510</v>
      </c>
      <c r="S105" s="31">
        <v>277194460</v>
      </c>
      <c r="T105" s="36">
        <f t="shared" ref="T105:T136" si="30">IF(($R105     =0),0,($S105     /$R105     ))</f>
        <v>0.59322306996463336</v>
      </c>
      <c r="U105" s="36">
        <f t="shared" ref="U105:U136" si="31">IF(($P105     =0),0,(($J105     /$P105     )-1))</f>
        <v>-0.38317772843297582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323197260</v>
      </c>
      <c r="E106" s="32">
        <f>E105</f>
        <v>368991260</v>
      </c>
      <c r="F106" s="32">
        <f>F105</f>
        <v>70244399</v>
      </c>
      <c r="G106" s="37">
        <f t="shared" si="24"/>
        <v>0.21734218600739375</v>
      </c>
      <c r="H106" s="32">
        <f>H105</f>
        <v>44617496</v>
      </c>
      <c r="I106" s="37">
        <f t="shared" si="25"/>
        <v>0.13805035352094261</v>
      </c>
      <c r="J106" s="32">
        <f>J105</f>
        <v>76018176</v>
      </c>
      <c r="K106" s="37">
        <f t="shared" si="26"/>
        <v>0.20601619669799226</v>
      </c>
      <c r="L106" s="32">
        <f>L105</f>
        <v>0</v>
      </c>
      <c r="M106" s="37">
        <f t="shared" si="27"/>
        <v>0</v>
      </c>
      <c r="N106" s="32">
        <f t="shared" si="28"/>
        <v>190880071</v>
      </c>
      <c r="O106" s="37">
        <f t="shared" si="29"/>
        <v>0.51730241794886955</v>
      </c>
      <c r="P106" s="32">
        <f>P105</f>
        <v>123241620</v>
      </c>
      <c r="Q106" s="32">
        <f>Q105</f>
        <v>386306510</v>
      </c>
      <c r="R106" s="32">
        <f>R105</f>
        <v>467268510</v>
      </c>
      <c r="S106" s="32">
        <f>S105</f>
        <v>277194460</v>
      </c>
      <c r="T106" s="37">
        <f t="shared" si="30"/>
        <v>0.59322306996463336</v>
      </c>
      <c r="U106" s="37">
        <f t="shared" si="31"/>
        <v>-0.38317772843297582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23730</v>
      </c>
      <c r="E107" s="31">
        <v>35772</v>
      </c>
      <c r="F107" s="31">
        <v>9427</v>
      </c>
      <c r="G107" s="36">
        <f t="shared" si="24"/>
        <v>0.39726085124315214</v>
      </c>
      <c r="H107" s="31">
        <v>9427</v>
      </c>
      <c r="I107" s="36">
        <f t="shared" si="25"/>
        <v>0.39726085124315214</v>
      </c>
      <c r="J107" s="31">
        <v>8943</v>
      </c>
      <c r="K107" s="36">
        <f t="shared" si="26"/>
        <v>0.25</v>
      </c>
      <c r="L107" s="31">
        <v>0</v>
      </c>
      <c r="M107" s="36">
        <f t="shared" si="27"/>
        <v>0</v>
      </c>
      <c r="N107" s="31">
        <f t="shared" si="28"/>
        <v>27797</v>
      </c>
      <c r="O107" s="36">
        <f t="shared" si="29"/>
        <v>0.77706027060270599</v>
      </c>
      <c r="P107" s="31">
        <v>9291</v>
      </c>
      <c r="Q107" s="31">
        <v>22600</v>
      </c>
      <c r="R107" s="31">
        <v>22600</v>
      </c>
      <c r="S107" s="31">
        <v>27177</v>
      </c>
      <c r="T107" s="36">
        <f t="shared" si="30"/>
        <v>1.2025221238938053</v>
      </c>
      <c r="U107" s="36">
        <f t="shared" si="31"/>
        <v>-3.7455602195673232E-2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6606228</v>
      </c>
      <c r="E109" s="31">
        <v>6606228</v>
      </c>
      <c r="F109" s="31">
        <v>0</v>
      </c>
      <c r="G109" s="36">
        <f t="shared" si="24"/>
        <v>0</v>
      </c>
      <c r="H109" s="31">
        <v>6606228</v>
      </c>
      <c r="I109" s="36">
        <f t="shared" si="25"/>
        <v>1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6606228</v>
      </c>
      <c r="O109" s="36">
        <f t="shared" si="29"/>
        <v>1</v>
      </c>
      <c r="P109" s="31">
        <v>0</v>
      </c>
      <c r="Q109" s="31">
        <v>6274375</v>
      </c>
      <c r="R109" s="31">
        <v>6274375</v>
      </c>
      <c r="S109" s="31">
        <v>6274375</v>
      </c>
      <c r="T109" s="36">
        <f t="shared" si="30"/>
        <v>1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2508564</v>
      </c>
      <c r="E110" s="31">
        <v>2895350</v>
      </c>
      <c r="F110" s="31">
        <v>1759860</v>
      </c>
      <c r="G110" s="36">
        <f t="shared" si="24"/>
        <v>0.70154080182925371</v>
      </c>
      <c r="H110" s="31">
        <v>1046135</v>
      </c>
      <c r="I110" s="36">
        <f t="shared" si="25"/>
        <v>0.41702543766074934</v>
      </c>
      <c r="J110" s="31">
        <v>42352</v>
      </c>
      <c r="K110" s="36">
        <f t="shared" si="26"/>
        <v>1.4627592519039148E-2</v>
      </c>
      <c r="L110" s="31">
        <v>0</v>
      </c>
      <c r="M110" s="36">
        <f t="shared" si="27"/>
        <v>0</v>
      </c>
      <c r="N110" s="31">
        <f t="shared" si="28"/>
        <v>2848347</v>
      </c>
      <c r="O110" s="36">
        <f t="shared" si="29"/>
        <v>0.98376603864817724</v>
      </c>
      <c r="P110" s="31">
        <v>1151307</v>
      </c>
      <c r="Q110" s="31">
        <v>2775360</v>
      </c>
      <c r="R110" s="31">
        <v>38512519</v>
      </c>
      <c r="S110" s="31">
        <v>2695200</v>
      </c>
      <c r="T110" s="36">
        <f t="shared" si="30"/>
        <v>6.9982438697401228E-2</v>
      </c>
      <c r="U110" s="36">
        <f t="shared" si="31"/>
        <v>-0.96321398202217134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9138522</v>
      </c>
      <c r="E112" s="32">
        <f>SUM(E107:E111)</f>
        <v>9537350</v>
      </c>
      <c r="F112" s="32">
        <f>SUM(F107:F111)</f>
        <v>1769287</v>
      </c>
      <c r="G112" s="37">
        <f t="shared" si="24"/>
        <v>0.19360756586240094</v>
      </c>
      <c r="H112" s="32">
        <f>SUM(H107:H111)</f>
        <v>7661790</v>
      </c>
      <c r="I112" s="37">
        <f t="shared" si="25"/>
        <v>0.83840581660798108</v>
      </c>
      <c r="J112" s="32">
        <f>SUM(J107:J111)</f>
        <v>51295</v>
      </c>
      <c r="K112" s="37">
        <f t="shared" si="26"/>
        <v>5.3783283616518213E-3</v>
      </c>
      <c r="L112" s="32">
        <f>SUM(L107:L111)</f>
        <v>0</v>
      </c>
      <c r="M112" s="37">
        <f t="shared" si="27"/>
        <v>0</v>
      </c>
      <c r="N112" s="32">
        <f t="shared" si="28"/>
        <v>9482372</v>
      </c>
      <c r="O112" s="37">
        <f t="shared" si="29"/>
        <v>0.99423550566981389</v>
      </c>
      <c r="P112" s="32">
        <f>SUM(P107:P111)</f>
        <v>1160598</v>
      </c>
      <c r="Q112" s="32">
        <f>SUM(Q107:Q111)</f>
        <v>9072335</v>
      </c>
      <c r="R112" s="32">
        <f>SUM(R107:R111)</f>
        <v>44809494</v>
      </c>
      <c r="S112" s="32">
        <f>SUM(S107:S111)</f>
        <v>8996752</v>
      </c>
      <c r="T112" s="37">
        <f t="shared" si="30"/>
        <v>0.20077780838141132</v>
      </c>
      <c r="U112" s="37">
        <f t="shared" si="31"/>
        <v>-0.95580295675160565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211153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239982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14015</v>
      </c>
      <c r="E115" s="31">
        <v>10000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8561</v>
      </c>
      <c r="K115" s="36">
        <f t="shared" si="26"/>
        <v>0.85609999999999997</v>
      </c>
      <c r="L115" s="31">
        <v>0</v>
      </c>
      <c r="M115" s="36">
        <f t="shared" si="27"/>
        <v>0</v>
      </c>
      <c r="N115" s="31">
        <f t="shared" si="28"/>
        <v>8561</v>
      </c>
      <c r="O115" s="36">
        <f t="shared" si="29"/>
        <v>0.85609999999999997</v>
      </c>
      <c r="P115" s="31">
        <v>8123</v>
      </c>
      <c r="Q115" s="31">
        <v>247620</v>
      </c>
      <c r="R115" s="31">
        <v>12130</v>
      </c>
      <c r="S115" s="31">
        <v>8123</v>
      </c>
      <c r="T115" s="36">
        <f t="shared" si="30"/>
        <v>0.66966199505358615</v>
      </c>
      <c r="U115" s="36">
        <f t="shared" si="31"/>
        <v>5.3920965160654921E-2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57113361</v>
      </c>
      <c r="E117" s="31">
        <v>75414320</v>
      </c>
      <c r="F117" s="31">
        <v>2597935</v>
      </c>
      <c r="G117" s="36">
        <f t="shared" si="24"/>
        <v>4.5487342270051308E-2</v>
      </c>
      <c r="H117" s="31">
        <v>3789117</v>
      </c>
      <c r="I117" s="36">
        <f t="shared" si="25"/>
        <v>6.6343793004932775E-2</v>
      </c>
      <c r="J117" s="31">
        <v>-649386</v>
      </c>
      <c r="K117" s="36">
        <f t="shared" si="26"/>
        <v>-8.6109110312205962E-3</v>
      </c>
      <c r="L117" s="31">
        <v>0</v>
      </c>
      <c r="M117" s="36">
        <f t="shared" si="27"/>
        <v>0</v>
      </c>
      <c r="N117" s="31">
        <f t="shared" si="28"/>
        <v>5737666</v>
      </c>
      <c r="O117" s="36">
        <f t="shared" si="29"/>
        <v>7.6081916537867084E-2</v>
      </c>
      <c r="P117" s="31">
        <v>4180214</v>
      </c>
      <c r="Q117" s="31">
        <v>43163330</v>
      </c>
      <c r="R117" s="31">
        <v>50154249</v>
      </c>
      <c r="S117" s="31">
        <v>10612796</v>
      </c>
      <c r="T117" s="36">
        <f t="shared" si="30"/>
        <v>0.21160312858039207</v>
      </c>
      <c r="U117" s="36">
        <f t="shared" si="31"/>
        <v>-1.1553475491924576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263370</v>
      </c>
      <c r="F119" s="31">
        <v>263371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263371</v>
      </c>
      <c r="O119" s="36">
        <f t="shared" si="29"/>
        <v>1.0000037969396667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57127376</v>
      </c>
      <c r="E121" s="32">
        <f>SUM(E113:E120)</f>
        <v>75898843</v>
      </c>
      <c r="F121" s="32">
        <f>SUM(F113:F120)</f>
        <v>2861306</v>
      </c>
      <c r="G121" s="37">
        <f t="shared" si="24"/>
        <v>5.0086424414102271E-2</v>
      </c>
      <c r="H121" s="32">
        <f>SUM(H113:H120)</f>
        <v>3789117</v>
      </c>
      <c r="I121" s="37">
        <f t="shared" si="25"/>
        <v>6.632751695089234E-2</v>
      </c>
      <c r="J121" s="32">
        <f>SUM(J113:J120)</f>
        <v>-640825</v>
      </c>
      <c r="K121" s="37">
        <f t="shared" si="26"/>
        <v>-8.4431458329345017E-3</v>
      </c>
      <c r="L121" s="32">
        <f>SUM(L113:L120)</f>
        <v>0</v>
      </c>
      <c r="M121" s="37">
        <f t="shared" si="27"/>
        <v>0</v>
      </c>
      <c r="N121" s="32">
        <f t="shared" si="28"/>
        <v>6009598</v>
      </c>
      <c r="O121" s="37">
        <f t="shared" si="29"/>
        <v>7.9179046247121312E-2</v>
      </c>
      <c r="P121" s="32">
        <f>SUM(P113:P120)</f>
        <v>4188337</v>
      </c>
      <c r="Q121" s="32">
        <f>SUM(Q113:Q120)</f>
        <v>43410950</v>
      </c>
      <c r="R121" s="32">
        <f>SUM(R113:R120)</f>
        <v>50406361</v>
      </c>
      <c r="S121" s="32">
        <f>SUM(S113:S120)</f>
        <v>10620919</v>
      </c>
      <c r="T121" s="37">
        <f t="shared" si="30"/>
        <v>0.2107059265793855</v>
      </c>
      <c r="U121" s="37">
        <f t="shared" si="31"/>
        <v>-1.1530022536390936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2120516</v>
      </c>
      <c r="E124" s="31">
        <v>6746071</v>
      </c>
      <c r="F124" s="31">
        <v>905808</v>
      </c>
      <c r="G124" s="36">
        <f t="shared" si="24"/>
        <v>0.42716395443373217</v>
      </c>
      <c r="H124" s="31">
        <v>876951</v>
      </c>
      <c r="I124" s="36">
        <f t="shared" si="25"/>
        <v>0.41355547423362993</v>
      </c>
      <c r="J124" s="31">
        <v>1386871</v>
      </c>
      <c r="K124" s="36">
        <f t="shared" si="26"/>
        <v>0.20558203434265665</v>
      </c>
      <c r="L124" s="31">
        <v>0</v>
      </c>
      <c r="M124" s="36">
        <f t="shared" si="27"/>
        <v>0</v>
      </c>
      <c r="N124" s="31">
        <f t="shared" si="28"/>
        <v>3169630</v>
      </c>
      <c r="O124" s="36">
        <f t="shared" si="29"/>
        <v>0.46984830132976663</v>
      </c>
      <c r="P124" s="31">
        <v>2392979</v>
      </c>
      <c r="Q124" s="31">
        <v>1858152</v>
      </c>
      <c r="R124" s="31">
        <v>2645780</v>
      </c>
      <c r="S124" s="31">
        <v>3362343</v>
      </c>
      <c r="T124" s="36">
        <f t="shared" si="30"/>
        <v>1.2708324199290946</v>
      </c>
      <c r="U124" s="36">
        <f t="shared" si="31"/>
        <v>-0.42044163362904563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2120516</v>
      </c>
      <c r="E126" s="32">
        <f>SUM(E122:E125)</f>
        <v>6746071</v>
      </c>
      <c r="F126" s="32">
        <f>SUM(F122:F125)</f>
        <v>905808</v>
      </c>
      <c r="G126" s="37">
        <f t="shared" si="24"/>
        <v>0.42716395443373217</v>
      </c>
      <c r="H126" s="32">
        <f>SUM(H122:H125)</f>
        <v>876951</v>
      </c>
      <c r="I126" s="37">
        <f t="shared" si="25"/>
        <v>0.41355547423362993</v>
      </c>
      <c r="J126" s="32">
        <f>SUM(J122:J125)</f>
        <v>1386871</v>
      </c>
      <c r="K126" s="37">
        <f t="shared" si="26"/>
        <v>0.20558203434265665</v>
      </c>
      <c r="L126" s="32">
        <f>SUM(L122:L125)</f>
        <v>0</v>
      </c>
      <c r="M126" s="37">
        <f t="shared" si="27"/>
        <v>0</v>
      </c>
      <c r="N126" s="32">
        <f t="shared" si="28"/>
        <v>3169630</v>
      </c>
      <c r="O126" s="37">
        <f t="shared" si="29"/>
        <v>0.46984830132976663</v>
      </c>
      <c r="P126" s="32">
        <f>SUM(P122:P125)</f>
        <v>2392979</v>
      </c>
      <c r="Q126" s="32">
        <f>SUM(Q122:Q125)</f>
        <v>1858152</v>
      </c>
      <c r="R126" s="32">
        <f>SUM(R122:R125)</f>
        <v>2645780</v>
      </c>
      <c r="S126" s="32">
        <f>SUM(S122:S125)</f>
        <v>3362343</v>
      </c>
      <c r="T126" s="37">
        <f t="shared" si="30"/>
        <v>1.2708324199290946</v>
      </c>
      <c r="U126" s="37">
        <f t="shared" si="31"/>
        <v>-0.42044163362904563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581736</v>
      </c>
      <c r="E127" s="31">
        <v>442736</v>
      </c>
      <c r="F127" s="31">
        <v>115533</v>
      </c>
      <c r="G127" s="36">
        <f t="shared" si="24"/>
        <v>0.1986003960559429</v>
      </c>
      <c r="H127" s="31">
        <v>115533</v>
      </c>
      <c r="I127" s="36">
        <f t="shared" si="25"/>
        <v>0.1986003960559429</v>
      </c>
      <c r="J127" s="31">
        <v>157922</v>
      </c>
      <c r="K127" s="36">
        <f t="shared" si="26"/>
        <v>0.3566956380325973</v>
      </c>
      <c r="L127" s="31">
        <v>0</v>
      </c>
      <c r="M127" s="36">
        <f t="shared" si="27"/>
        <v>0</v>
      </c>
      <c r="N127" s="31">
        <f t="shared" si="28"/>
        <v>388988</v>
      </c>
      <c r="O127" s="36">
        <f t="shared" si="29"/>
        <v>0.87860033970582918</v>
      </c>
      <c r="P127" s="31">
        <v>140927</v>
      </c>
      <c r="Q127" s="31">
        <v>842120</v>
      </c>
      <c r="R127" s="31">
        <v>842120</v>
      </c>
      <c r="S127" s="31">
        <v>417966</v>
      </c>
      <c r="T127" s="36">
        <f t="shared" si="30"/>
        <v>0.49632593929606234</v>
      </c>
      <c r="U127" s="36">
        <f t="shared" si="31"/>
        <v>0.12059435026644993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581736</v>
      </c>
      <c r="E132" s="32">
        <f>SUM(E127:E131)</f>
        <v>442736</v>
      </c>
      <c r="F132" s="32">
        <f>SUM(F127:F131)</f>
        <v>115533</v>
      </c>
      <c r="G132" s="37">
        <f t="shared" si="24"/>
        <v>0.1986003960559429</v>
      </c>
      <c r="H132" s="32">
        <f>SUM(H127:H131)</f>
        <v>115533</v>
      </c>
      <c r="I132" s="37">
        <f t="shared" si="25"/>
        <v>0.1986003960559429</v>
      </c>
      <c r="J132" s="32">
        <f>SUM(J127:J131)</f>
        <v>157922</v>
      </c>
      <c r="K132" s="37">
        <f t="shared" si="26"/>
        <v>0.3566956380325973</v>
      </c>
      <c r="L132" s="32">
        <f>SUM(L127:L131)</f>
        <v>0</v>
      </c>
      <c r="M132" s="37">
        <f t="shared" si="27"/>
        <v>0</v>
      </c>
      <c r="N132" s="32">
        <f t="shared" si="28"/>
        <v>388988</v>
      </c>
      <c r="O132" s="37">
        <f t="shared" si="29"/>
        <v>0.87860033970582918</v>
      </c>
      <c r="P132" s="32">
        <f>SUM(P127:P131)</f>
        <v>140927</v>
      </c>
      <c r="Q132" s="32">
        <f>SUM(Q127:Q131)</f>
        <v>842120</v>
      </c>
      <c r="R132" s="32">
        <f>SUM(R127:R131)</f>
        <v>842120</v>
      </c>
      <c r="S132" s="32">
        <f>SUM(S127:S131)</f>
        <v>417966</v>
      </c>
      <c r="T132" s="37">
        <f t="shared" si="30"/>
        <v>0.49632593929606234</v>
      </c>
      <c r="U132" s="37">
        <f t="shared" si="31"/>
        <v>0.12059435026644993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26176588</v>
      </c>
      <c r="E133" s="31">
        <v>35247588</v>
      </c>
      <c r="F133" s="31">
        <v>4569587</v>
      </c>
      <c r="G133" s="36">
        <f t="shared" si="24"/>
        <v>0.1745677091300058</v>
      </c>
      <c r="H133" s="31">
        <v>4648448</v>
      </c>
      <c r="I133" s="36">
        <f t="shared" si="25"/>
        <v>0.17758036303279862</v>
      </c>
      <c r="J133" s="31">
        <v>3702620</v>
      </c>
      <c r="K133" s="36">
        <f t="shared" si="26"/>
        <v>0.10504605308028453</v>
      </c>
      <c r="L133" s="31">
        <v>0</v>
      </c>
      <c r="M133" s="36">
        <f t="shared" si="27"/>
        <v>0</v>
      </c>
      <c r="N133" s="31">
        <f t="shared" si="28"/>
        <v>12920655</v>
      </c>
      <c r="O133" s="36">
        <f t="shared" si="29"/>
        <v>0.36656848689901844</v>
      </c>
      <c r="P133" s="31">
        <v>3949658</v>
      </c>
      <c r="Q133" s="31">
        <v>47521623</v>
      </c>
      <c r="R133" s="31">
        <v>54004606</v>
      </c>
      <c r="S133" s="31">
        <v>31526118</v>
      </c>
      <c r="T133" s="36">
        <f t="shared" si="30"/>
        <v>0.58376720681935912</v>
      </c>
      <c r="U133" s="36">
        <f t="shared" si="31"/>
        <v>-6.2546681256959502E-2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26176588</v>
      </c>
      <c r="E137" s="32">
        <f>SUM(E133:E136)</f>
        <v>35247588</v>
      </c>
      <c r="F137" s="32">
        <f>SUM(F133:F136)</f>
        <v>4569587</v>
      </c>
      <c r="G137" s="37">
        <f t="shared" ref="G137:G170" si="32">IF(($D137     =0),0,($F137     /$D137     ))</f>
        <v>0.1745677091300058</v>
      </c>
      <c r="H137" s="32">
        <f>SUM(H133:H136)</f>
        <v>4648448</v>
      </c>
      <c r="I137" s="37">
        <f t="shared" ref="I137:I170" si="33">IF(($D137     =0),0,($H137     /$D137     ))</f>
        <v>0.17758036303279862</v>
      </c>
      <c r="J137" s="32">
        <f>SUM(J133:J136)</f>
        <v>3702620</v>
      </c>
      <c r="K137" s="37">
        <f t="shared" ref="K137:K170" si="34">IF(($E137     =0),0,($J137     /$E137     ))</f>
        <v>0.10504605308028453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12920655</v>
      </c>
      <c r="O137" s="37">
        <f t="shared" ref="O137:O170" si="37">IF(($E137     =0),0,($N137     /$E137     ))</f>
        <v>0.36656848689901844</v>
      </c>
      <c r="P137" s="32">
        <f>SUM(P133:P136)</f>
        <v>3949658</v>
      </c>
      <c r="Q137" s="32">
        <f>SUM(Q133:Q136)</f>
        <v>47521623</v>
      </c>
      <c r="R137" s="32">
        <f>SUM(R133:R136)</f>
        <v>54004606</v>
      </c>
      <c r="S137" s="32">
        <f>SUM(S133:S136)</f>
        <v>31526118</v>
      </c>
      <c r="T137" s="37">
        <f t="shared" ref="T137:T170" si="38">IF(($R137     =0),0,($S137     /$R137     ))</f>
        <v>0.58376720681935912</v>
      </c>
      <c r="U137" s="37">
        <f t="shared" ref="U137:U170" si="39">IF(($P137     =0),0,(($J137     /$P137     )-1))</f>
        <v>-6.2546681256959502E-2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556726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556726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556726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556726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71028900</v>
      </c>
      <c r="E152" s="31">
        <v>72743993</v>
      </c>
      <c r="F152" s="31">
        <v>14547266</v>
      </c>
      <c r="G152" s="36">
        <f t="shared" si="32"/>
        <v>0.20480770503274021</v>
      </c>
      <c r="H152" s="31">
        <v>1396625</v>
      </c>
      <c r="I152" s="36">
        <f t="shared" si="33"/>
        <v>1.9662771069240831E-2</v>
      </c>
      <c r="J152" s="31">
        <v>1533233</v>
      </c>
      <c r="K152" s="36">
        <f t="shared" si="34"/>
        <v>2.1077108043821569E-2</v>
      </c>
      <c r="L152" s="31">
        <v>0</v>
      </c>
      <c r="M152" s="36">
        <f t="shared" si="35"/>
        <v>0</v>
      </c>
      <c r="N152" s="31">
        <f t="shared" si="36"/>
        <v>17477124</v>
      </c>
      <c r="O152" s="36">
        <f t="shared" si="37"/>
        <v>0.24025521942409733</v>
      </c>
      <c r="P152" s="31">
        <v>43757568</v>
      </c>
      <c r="Q152" s="31">
        <v>6476200</v>
      </c>
      <c r="R152" s="31">
        <v>89737300</v>
      </c>
      <c r="S152" s="31">
        <v>104951281</v>
      </c>
      <c r="T152" s="36">
        <f t="shared" si="38"/>
        <v>1.1695390991260044</v>
      </c>
      <c r="U152" s="36">
        <f t="shared" si="39"/>
        <v>-0.96496073547780348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206270</v>
      </c>
      <c r="E153" s="31">
        <v>1266170</v>
      </c>
      <c r="F153" s="31">
        <v>41803</v>
      </c>
      <c r="G153" s="36">
        <f t="shared" si="32"/>
        <v>0.20266156009114267</v>
      </c>
      <c r="H153" s="31">
        <v>42906</v>
      </c>
      <c r="I153" s="36">
        <f t="shared" si="33"/>
        <v>0.20800892034711785</v>
      </c>
      <c r="J153" s="31">
        <v>144740</v>
      </c>
      <c r="K153" s="36">
        <f t="shared" si="34"/>
        <v>0.11431324387720448</v>
      </c>
      <c r="L153" s="31">
        <v>0</v>
      </c>
      <c r="M153" s="36">
        <f t="shared" si="35"/>
        <v>0</v>
      </c>
      <c r="N153" s="31">
        <f t="shared" si="36"/>
        <v>229449</v>
      </c>
      <c r="O153" s="36">
        <f t="shared" si="37"/>
        <v>0.18121500272475261</v>
      </c>
      <c r="P153" s="31">
        <v>0</v>
      </c>
      <c r="Q153" s="31">
        <v>196630</v>
      </c>
      <c r="R153" s="31">
        <v>346630</v>
      </c>
      <c r="S153" s="31">
        <v>4348</v>
      </c>
      <c r="T153" s="36">
        <f t="shared" si="38"/>
        <v>1.2543634422871651E-2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71235170</v>
      </c>
      <c r="E157" s="32">
        <f>SUM(E151:E156)</f>
        <v>74010163</v>
      </c>
      <c r="F157" s="32">
        <f>SUM(F151:F156)</f>
        <v>14589069</v>
      </c>
      <c r="G157" s="37">
        <f t="shared" si="32"/>
        <v>0.20480149061201089</v>
      </c>
      <c r="H157" s="32">
        <f>SUM(H151:H156)</f>
        <v>1439531</v>
      </c>
      <c r="I157" s="37">
        <f t="shared" si="33"/>
        <v>2.0208149991078846E-2</v>
      </c>
      <c r="J157" s="32">
        <f>SUM(J151:J156)</f>
        <v>1677973</v>
      </c>
      <c r="K157" s="37">
        <f t="shared" si="34"/>
        <v>2.2672197060287516E-2</v>
      </c>
      <c r="L157" s="32">
        <f>SUM(L151:L156)</f>
        <v>0</v>
      </c>
      <c r="M157" s="37">
        <f t="shared" si="35"/>
        <v>0</v>
      </c>
      <c r="N157" s="32">
        <f t="shared" si="36"/>
        <v>17706573</v>
      </c>
      <c r="O157" s="37">
        <f t="shared" si="37"/>
        <v>0.23924515610106142</v>
      </c>
      <c r="P157" s="32">
        <f>SUM(P151:P156)</f>
        <v>43757568</v>
      </c>
      <c r="Q157" s="32">
        <f>SUM(Q151:Q156)</f>
        <v>6672830</v>
      </c>
      <c r="R157" s="32">
        <f>SUM(R151:R156)</f>
        <v>90083930</v>
      </c>
      <c r="S157" s="32">
        <f>SUM(S151:S156)</f>
        <v>104955629</v>
      </c>
      <c r="T157" s="37">
        <f t="shared" si="38"/>
        <v>1.1650871470638549</v>
      </c>
      <c r="U157" s="37">
        <f t="shared" si="39"/>
        <v>-0.96165296480828188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17791732</v>
      </c>
      <c r="E159" s="31">
        <v>11587199</v>
      </c>
      <c r="F159" s="31">
        <v>2663854</v>
      </c>
      <c r="G159" s="36">
        <f t="shared" si="32"/>
        <v>0.14972426518115267</v>
      </c>
      <c r="H159" s="31">
        <v>2119529</v>
      </c>
      <c r="I159" s="36">
        <f t="shared" si="33"/>
        <v>0.11912999813621293</v>
      </c>
      <c r="J159" s="31">
        <v>97182</v>
      </c>
      <c r="K159" s="36">
        <f t="shared" si="34"/>
        <v>8.3870139798237694E-3</v>
      </c>
      <c r="L159" s="31">
        <v>0</v>
      </c>
      <c r="M159" s="36">
        <f t="shared" si="35"/>
        <v>0</v>
      </c>
      <c r="N159" s="31">
        <f t="shared" si="36"/>
        <v>4880565</v>
      </c>
      <c r="O159" s="36">
        <f t="shared" si="37"/>
        <v>0.42120317429604859</v>
      </c>
      <c r="P159" s="31">
        <v>2492746</v>
      </c>
      <c r="Q159" s="31">
        <v>61699140</v>
      </c>
      <c r="R159" s="31">
        <v>17592395</v>
      </c>
      <c r="S159" s="31">
        <v>10654148</v>
      </c>
      <c r="T159" s="36">
        <f t="shared" si="38"/>
        <v>0.60561100407306678</v>
      </c>
      <c r="U159" s="36">
        <f t="shared" si="39"/>
        <v>-0.96101407845003062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17791732</v>
      </c>
      <c r="E163" s="32">
        <f>SUM(E158:E162)</f>
        <v>11587199</v>
      </c>
      <c r="F163" s="32">
        <f>SUM(F158:F162)</f>
        <v>2663854</v>
      </c>
      <c r="G163" s="37">
        <f t="shared" si="32"/>
        <v>0.14972426518115267</v>
      </c>
      <c r="H163" s="32">
        <f>SUM(H158:H162)</f>
        <v>2119529</v>
      </c>
      <c r="I163" s="37">
        <f t="shared" si="33"/>
        <v>0.11912999813621293</v>
      </c>
      <c r="J163" s="32">
        <f>SUM(J158:J162)</f>
        <v>97182</v>
      </c>
      <c r="K163" s="37">
        <f t="shared" si="34"/>
        <v>8.3870139798237694E-3</v>
      </c>
      <c r="L163" s="32">
        <f>SUM(L158:L162)</f>
        <v>0</v>
      </c>
      <c r="M163" s="37">
        <f t="shared" si="35"/>
        <v>0</v>
      </c>
      <c r="N163" s="32">
        <f t="shared" si="36"/>
        <v>4880565</v>
      </c>
      <c r="O163" s="37">
        <f t="shared" si="37"/>
        <v>0.42120317429604859</v>
      </c>
      <c r="P163" s="32">
        <f>SUM(P158:P162)</f>
        <v>2492746</v>
      </c>
      <c r="Q163" s="32">
        <f>SUM(Q158:Q162)</f>
        <v>61699140</v>
      </c>
      <c r="R163" s="32">
        <f>SUM(R158:R162)</f>
        <v>17592395</v>
      </c>
      <c r="S163" s="32">
        <f>SUM(S158:S162)</f>
        <v>10654148</v>
      </c>
      <c r="T163" s="37">
        <f t="shared" si="38"/>
        <v>0.60561100407306678</v>
      </c>
      <c r="U163" s="37">
        <f t="shared" si="39"/>
        <v>-0.96101407845003062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3000000</v>
      </c>
      <c r="E165" s="31">
        <v>3000000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1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3000000</v>
      </c>
      <c r="E169" s="32">
        <f>SUM(E164:E168)</f>
        <v>3000000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1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510368900</v>
      </c>
      <c r="E170" s="32">
        <f>SUM(E105,E107:E111,E113:E120,E122:E125,E127:E131,E133:E136,E138:E143,E145:E149,E151:E156,E158:E162,E164:E168)</f>
        <v>585461210</v>
      </c>
      <c r="F170" s="32">
        <f>SUM(F105,F107:F111,F113:F120,F122:F125,F127:F131,F133:F136,F138:F143,F145:F149,F151:F156,F158:F162,F164:F168)</f>
        <v>97718843</v>
      </c>
      <c r="G170" s="37">
        <f t="shared" si="32"/>
        <v>0.19146707998861215</v>
      </c>
      <c r="H170" s="32">
        <f>SUM(H105,H107:H111,H113:H120,H122:H125,H127:H131,H133:H136,H138:H143,H145:H149,H151:H156,H158:H162,H164:H168)</f>
        <v>65268395</v>
      </c>
      <c r="I170" s="37">
        <f t="shared" si="33"/>
        <v>0.1278847418014695</v>
      </c>
      <c r="J170" s="32">
        <f>SUM(J105,J107:J111,J113:J120,J122:J125,J127:J131,J133:J136,J138:J143,J145:J149,J151:J156,J158:J162,J164:J168)</f>
        <v>83007940</v>
      </c>
      <c r="K170" s="37">
        <f t="shared" si="34"/>
        <v>0.14178213446455318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245995178</v>
      </c>
      <c r="O170" s="37">
        <f t="shared" si="37"/>
        <v>0.42017331600841668</v>
      </c>
      <c r="P170" s="32">
        <f>SUM(P105,P107:P111,P113:P120,P122:P125,P127:P131,P133:P136,P138:P143,P145:P149,P151:P156,P158:P162,P164:P168)</f>
        <v>181324433</v>
      </c>
      <c r="Q170" s="32">
        <f>SUM(Q105,Q107:Q111,Q113:Q120,Q122:Q125,Q127:Q131,Q133:Q136,Q138:Q143,Q145:Q149,Q151:Q156,Q158:Q162,Q164:Q168)</f>
        <v>557383660</v>
      </c>
      <c r="R170" s="32">
        <f>SUM(R105,R107:R111,R113:R120,R122:R125,R127:R131,R133:R136,R138:R143,R145:R149,R151:R156,R158:R162,R164:R168)</f>
        <v>727653196</v>
      </c>
      <c r="S170" s="32">
        <f>SUM(S105,S107:S111,S113:S120,S122:S125,S127:S131,S133:S136,S138:S143,S145:S149,S151:S156,S158:S162,S164:S168)</f>
        <v>447728336</v>
      </c>
      <c r="T170" s="37">
        <f t="shared" si="38"/>
        <v>0.61530456879900797</v>
      </c>
      <c r="U170" s="37">
        <f t="shared" si="39"/>
        <v>-0.54221315557622618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120000</v>
      </c>
      <c r="E173" s="31">
        <v>90000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50000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3037990</v>
      </c>
      <c r="E175" s="31">
        <v>2837990</v>
      </c>
      <c r="F175" s="31">
        <v>561907</v>
      </c>
      <c r="G175" s="36">
        <f t="shared" si="40"/>
        <v>0.18496012165938663</v>
      </c>
      <c r="H175" s="31">
        <v>545757</v>
      </c>
      <c r="I175" s="36">
        <f t="shared" si="41"/>
        <v>0.17964410679429491</v>
      </c>
      <c r="J175" s="31">
        <v>691271</v>
      </c>
      <c r="K175" s="36">
        <f t="shared" si="42"/>
        <v>0.24357767293048954</v>
      </c>
      <c r="L175" s="31">
        <v>0</v>
      </c>
      <c r="M175" s="36">
        <f t="shared" si="43"/>
        <v>0</v>
      </c>
      <c r="N175" s="31">
        <f t="shared" si="44"/>
        <v>1798935</v>
      </c>
      <c r="O175" s="36">
        <f t="shared" si="45"/>
        <v>0.63387644072036897</v>
      </c>
      <c r="P175" s="31">
        <v>540881</v>
      </c>
      <c r="Q175" s="31">
        <v>2593668</v>
      </c>
      <c r="R175" s="31">
        <v>2393668</v>
      </c>
      <c r="S175" s="31">
        <v>1617507</v>
      </c>
      <c r="T175" s="36">
        <f t="shared" si="46"/>
        <v>0.67574408815257592</v>
      </c>
      <c r="U175" s="36">
        <f t="shared" si="47"/>
        <v>0.2780463724922857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3157990</v>
      </c>
      <c r="E179" s="32">
        <f>SUM(E173:E178)</f>
        <v>2927990</v>
      </c>
      <c r="F179" s="32">
        <f>SUM(F173:F178)</f>
        <v>561907</v>
      </c>
      <c r="G179" s="37">
        <f t="shared" si="40"/>
        <v>0.17793184905588683</v>
      </c>
      <c r="H179" s="32">
        <f>SUM(H173:H178)</f>
        <v>545757</v>
      </c>
      <c r="I179" s="37">
        <f t="shared" si="41"/>
        <v>0.17281783666192738</v>
      </c>
      <c r="J179" s="32">
        <f>SUM(J173:J178)</f>
        <v>691271</v>
      </c>
      <c r="K179" s="37">
        <f t="shared" si="42"/>
        <v>0.23609062872482489</v>
      </c>
      <c r="L179" s="32">
        <f>SUM(L173:L178)</f>
        <v>0</v>
      </c>
      <c r="M179" s="37">
        <f t="shared" si="43"/>
        <v>0</v>
      </c>
      <c r="N179" s="32">
        <f t="shared" si="44"/>
        <v>1798935</v>
      </c>
      <c r="O179" s="37">
        <f t="shared" si="45"/>
        <v>0.61439246718738794</v>
      </c>
      <c r="P179" s="32">
        <f>SUM(P173:P178)</f>
        <v>540881</v>
      </c>
      <c r="Q179" s="32">
        <f>SUM(Q173:Q178)</f>
        <v>2593668</v>
      </c>
      <c r="R179" s="32">
        <f>SUM(R173:R178)</f>
        <v>2443668</v>
      </c>
      <c r="S179" s="32">
        <f>SUM(S173:S178)</f>
        <v>1617507</v>
      </c>
      <c r="T179" s="37">
        <f t="shared" si="46"/>
        <v>0.66191765820888926</v>
      </c>
      <c r="U179" s="37">
        <f t="shared" si="47"/>
        <v>0.2780463724922857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4000000</v>
      </c>
      <c r="E181" s="31">
        <v>4000000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4000000</v>
      </c>
      <c r="E185" s="32">
        <f>SUM(E180:E184)</f>
        <v>4000000</v>
      </c>
      <c r="F185" s="32">
        <f>SUM(F180:F184)</f>
        <v>0</v>
      </c>
      <c r="G185" s="37">
        <f t="shared" si="40"/>
        <v>0</v>
      </c>
      <c r="H185" s="32">
        <f>SUM(H180:H184)</f>
        <v>0</v>
      </c>
      <c r="I185" s="37">
        <f t="shared" si="41"/>
        <v>0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0</v>
      </c>
      <c r="O185" s="37">
        <f t="shared" si="45"/>
        <v>0</v>
      </c>
      <c r="P185" s="32">
        <f>SUM(P180:P184)</f>
        <v>0</v>
      </c>
      <c r="Q185" s="32">
        <f>SUM(Q180:Q184)</f>
        <v>0</v>
      </c>
      <c r="R185" s="32">
        <f>SUM(R180:R184)</f>
        <v>0</v>
      </c>
      <c r="S185" s="32">
        <f>SUM(S180:S184)</f>
        <v>0</v>
      </c>
      <c r="T185" s="37">
        <f t="shared" si="46"/>
        <v>0</v>
      </c>
      <c r="U185" s="37">
        <f t="shared" si="47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3208068</v>
      </c>
      <c r="E188" s="31">
        <v>82537355</v>
      </c>
      <c r="F188" s="31">
        <v>2049034</v>
      </c>
      <c r="G188" s="36">
        <f t="shared" si="40"/>
        <v>0.63871277042755947</v>
      </c>
      <c r="H188" s="31">
        <v>2254191</v>
      </c>
      <c r="I188" s="36">
        <f t="shared" si="41"/>
        <v>0.70266309816375461</v>
      </c>
      <c r="J188" s="31">
        <v>2333682</v>
      </c>
      <c r="K188" s="36">
        <f t="shared" si="42"/>
        <v>2.8274252306728268E-2</v>
      </c>
      <c r="L188" s="31">
        <v>0</v>
      </c>
      <c r="M188" s="36">
        <f t="shared" si="43"/>
        <v>0</v>
      </c>
      <c r="N188" s="31">
        <f t="shared" si="44"/>
        <v>6636907</v>
      </c>
      <c r="O188" s="36">
        <f t="shared" si="45"/>
        <v>8.0410948472967175E-2</v>
      </c>
      <c r="P188" s="31">
        <v>3089867</v>
      </c>
      <c r="Q188" s="31">
        <v>266171</v>
      </c>
      <c r="R188" s="31">
        <v>-2154626</v>
      </c>
      <c r="S188" s="31">
        <v>-341292</v>
      </c>
      <c r="T188" s="36">
        <f t="shared" si="46"/>
        <v>0.15839964801315867</v>
      </c>
      <c r="U188" s="36">
        <f t="shared" si="47"/>
        <v>-0.24473059843676115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3208068</v>
      </c>
      <c r="E191" s="32">
        <f>SUM(E186:E190)</f>
        <v>82537355</v>
      </c>
      <c r="F191" s="32">
        <f>SUM(F186:F190)</f>
        <v>2049034</v>
      </c>
      <c r="G191" s="37">
        <f t="shared" si="40"/>
        <v>0.63871277042755947</v>
      </c>
      <c r="H191" s="32">
        <f>SUM(H186:H190)</f>
        <v>2254191</v>
      </c>
      <c r="I191" s="37">
        <f t="shared" si="41"/>
        <v>0.70266309816375461</v>
      </c>
      <c r="J191" s="32">
        <f>SUM(J186:J190)</f>
        <v>2333682</v>
      </c>
      <c r="K191" s="37">
        <f t="shared" si="42"/>
        <v>2.8274252306728268E-2</v>
      </c>
      <c r="L191" s="32">
        <f>SUM(L186:L190)</f>
        <v>0</v>
      </c>
      <c r="M191" s="37">
        <f t="shared" si="43"/>
        <v>0</v>
      </c>
      <c r="N191" s="32">
        <f t="shared" si="44"/>
        <v>6636907</v>
      </c>
      <c r="O191" s="37">
        <f t="shared" si="45"/>
        <v>8.0410948472967175E-2</v>
      </c>
      <c r="P191" s="32">
        <f>SUM(P186:P190)</f>
        <v>3089867</v>
      </c>
      <c r="Q191" s="32">
        <f>SUM(Q186:Q190)</f>
        <v>266171</v>
      </c>
      <c r="R191" s="32">
        <f>SUM(R186:R190)</f>
        <v>-2154626</v>
      </c>
      <c r="S191" s="32">
        <f>SUM(S186:S190)</f>
        <v>-341292</v>
      </c>
      <c r="T191" s="37">
        <f t="shared" si="46"/>
        <v>0.15839964801315867</v>
      </c>
      <c r="U191" s="37">
        <f t="shared" si="47"/>
        <v>-0.24473059843676115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185913</v>
      </c>
      <c r="E195" s="31">
        <v>155972</v>
      </c>
      <c r="F195" s="31">
        <v>42704</v>
      </c>
      <c r="G195" s="36">
        <f t="shared" si="40"/>
        <v>0.22969883762835305</v>
      </c>
      <c r="H195" s="31">
        <v>34620</v>
      </c>
      <c r="I195" s="36">
        <f t="shared" si="41"/>
        <v>0.18621613335269724</v>
      </c>
      <c r="J195" s="31">
        <v>41553</v>
      </c>
      <c r="K195" s="36">
        <f t="shared" si="42"/>
        <v>0.2664132023696561</v>
      </c>
      <c r="L195" s="31">
        <v>0</v>
      </c>
      <c r="M195" s="36">
        <f t="shared" si="43"/>
        <v>0</v>
      </c>
      <c r="N195" s="31">
        <f t="shared" si="44"/>
        <v>118877</v>
      </c>
      <c r="O195" s="36">
        <f t="shared" si="45"/>
        <v>0.7621688508193778</v>
      </c>
      <c r="P195" s="31">
        <v>44955</v>
      </c>
      <c r="Q195" s="31">
        <v>177229</v>
      </c>
      <c r="R195" s="31">
        <v>177229</v>
      </c>
      <c r="S195" s="31">
        <v>133090</v>
      </c>
      <c r="T195" s="36">
        <f t="shared" si="46"/>
        <v>0.75094933673383024</v>
      </c>
      <c r="U195" s="36">
        <f t="shared" si="47"/>
        <v>-7.567567567567568E-2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185913</v>
      </c>
      <c r="E198" s="32">
        <f>SUM(E192:E197)</f>
        <v>155972</v>
      </c>
      <c r="F198" s="32">
        <f>SUM(F192:F197)</f>
        <v>42704</v>
      </c>
      <c r="G198" s="37">
        <f t="shared" si="40"/>
        <v>0.22969883762835305</v>
      </c>
      <c r="H198" s="32">
        <f>SUM(H192:H197)</f>
        <v>34620</v>
      </c>
      <c r="I198" s="37">
        <f t="shared" si="41"/>
        <v>0.18621613335269724</v>
      </c>
      <c r="J198" s="32">
        <f>SUM(J192:J197)</f>
        <v>41553</v>
      </c>
      <c r="K198" s="37">
        <f t="shared" si="42"/>
        <v>0.2664132023696561</v>
      </c>
      <c r="L198" s="32">
        <f>SUM(L192:L197)</f>
        <v>0</v>
      </c>
      <c r="M198" s="37">
        <f t="shared" si="43"/>
        <v>0</v>
      </c>
      <c r="N198" s="32">
        <f t="shared" si="44"/>
        <v>118877</v>
      </c>
      <c r="O198" s="37">
        <f t="shared" si="45"/>
        <v>0.7621688508193778</v>
      </c>
      <c r="P198" s="32">
        <f>SUM(P192:P197)</f>
        <v>44955</v>
      </c>
      <c r="Q198" s="32">
        <f>SUM(Q192:Q197)</f>
        <v>177229</v>
      </c>
      <c r="R198" s="32">
        <f>SUM(R192:R197)</f>
        <v>177229</v>
      </c>
      <c r="S198" s="32">
        <f>SUM(S192:S197)</f>
        <v>133090</v>
      </c>
      <c r="T198" s="37">
        <f t="shared" si="46"/>
        <v>0.75094933673383024</v>
      </c>
      <c r="U198" s="37">
        <f t="shared" si="47"/>
        <v>-7.567567567567568E-2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100953</v>
      </c>
      <c r="E199" s="31">
        <v>100953</v>
      </c>
      <c r="F199" s="31">
        <v>5348</v>
      </c>
      <c r="G199" s="36">
        <f t="shared" si="40"/>
        <v>5.2975146850514597E-2</v>
      </c>
      <c r="H199" s="31">
        <v>20476</v>
      </c>
      <c r="I199" s="36">
        <f t="shared" si="41"/>
        <v>0.20282705813596427</v>
      </c>
      <c r="J199" s="31">
        <v>12596</v>
      </c>
      <c r="K199" s="36">
        <f t="shared" si="42"/>
        <v>0.12477093300842966</v>
      </c>
      <c r="L199" s="31">
        <v>0</v>
      </c>
      <c r="M199" s="36">
        <f t="shared" si="43"/>
        <v>0</v>
      </c>
      <c r="N199" s="31">
        <f t="shared" si="44"/>
        <v>38420</v>
      </c>
      <c r="O199" s="36">
        <f t="shared" si="45"/>
        <v>0.38057313799490849</v>
      </c>
      <c r="P199" s="31">
        <v>13386</v>
      </c>
      <c r="Q199" s="31">
        <v>193004</v>
      </c>
      <c r="R199" s="31">
        <v>96239</v>
      </c>
      <c r="S199" s="31">
        <v>59644</v>
      </c>
      <c r="T199" s="36">
        <f t="shared" si="46"/>
        <v>0.61974875050655143</v>
      </c>
      <c r="U199" s="36">
        <f t="shared" si="47"/>
        <v>-5.9016883310921808E-2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100953</v>
      </c>
      <c r="E204" s="32">
        <f>SUM(E199:E203)</f>
        <v>100953</v>
      </c>
      <c r="F204" s="32">
        <f>SUM(F199:F203)</f>
        <v>5348</v>
      </c>
      <c r="G204" s="37">
        <f t="shared" si="40"/>
        <v>5.2975146850514597E-2</v>
      </c>
      <c r="H204" s="32">
        <f>SUM(H199:H203)</f>
        <v>20476</v>
      </c>
      <c r="I204" s="37">
        <f t="shared" si="41"/>
        <v>0.20282705813596427</v>
      </c>
      <c r="J204" s="32">
        <f>SUM(J199:J203)</f>
        <v>12596</v>
      </c>
      <c r="K204" s="37">
        <f t="shared" si="42"/>
        <v>0.12477093300842966</v>
      </c>
      <c r="L204" s="32">
        <f>SUM(L199:L203)</f>
        <v>0</v>
      </c>
      <c r="M204" s="37">
        <f t="shared" si="43"/>
        <v>0</v>
      </c>
      <c r="N204" s="32">
        <f t="shared" si="44"/>
        <v>38420</v>
      </c>
      <c r="O204" s="37">
        <f t="shared" si="45"/>
        <v>0.38057313799490849</v>
      </c>
      <c r="P204" s="32">
        <f>SUM(P199:P203)</f>
        <v>13386</v>
      </c>
      <c r="Q204" s="32">
        <f>SUM(Q199:Q203)</f>
        <v>193004</v>
      </c>
      <c r="R204" s="32">
        <f>SUM(R199:R203)</f>
        <v>96239</v>
      </c>
      <c r="S204" s="32">
        <f>SUM(S199:S203)</f>
        <v>59644</v>
      </c>
      <c r="T204" s="37">
        <f t="shared" si="46"/>
        <v>0.61974875050655143</v>
      </c>
      <c r="U204" s="37">
        <f t="shared" si="47"/>
        <v>-5.9016883310921808E-2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10652924</v>
      </c>
      <c r="E205" s="32">
        <f>SUM(E173:E178,E180:E184,E186:E190,E192:E197,E199:E203)</f>
        <v>89722270</v>
      </c>
      <c r="F205" s="32">
        <f>SUM(F173:F178,F180:F184,F186:F190,F192:F197,F199:F203)</f>
        <v>2658993</v>
      </c>
      <c r="G205" s="37">
        <f t="shared" si="40"/>
        <v>0.24960217495215398</v>
      </c>
      <c r="H205" s="32">
        <f>SUM(H173:H178,H180:H184,H186:H190,H192:H197,H199:H203)</f>
        <v>2855044</v>
      </c>
      <c r="I205" s="37">
        <f t="shared" si="41"/>
        <v>0.26800566680096471</v>
      </c>
      <c r="J205" s="32">
        <f>SUM(J173:J178,J180:J184,J186:J190,J192:J197,J199:J203)</f>
        <v>3079102</v>
      </c>
      <c r="K205" s="37">
        <f t="shared" si="42"/>
        <v>3.4318146431203761E-2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8593139</v>
      </c>
      <c r="O205" s="37">
        <f t="shared" si="45"/>
        <v>9.5774872838148215E-2</v>
      </c>
      <c r="P205" s="32">
        <f>SUM(P173:P178,P180:P184,P186:P190,P192:P197,P199:P203)</f>
        <v>3689089</v>
      </c>
      <c r="Q205" s="32">
        <f>SUM(Q173:Q178,Q180:Q184,Q186:Q190,Q192:Q197,Q199:Q203)</f>
        <v>3230072</v>
      </c>
      <c r="R205" s="32">
        <f>SUM(R173:R178,R180:R184,R186:R190,R192:R197,R199:R203)</f>
        <v>562510</v>
      </c>
      <c r="S205" s="32">
        <f>SUM(S173:S178,S180:S184,S186:S190,S192:S197,S199:S203)</f>
        <v>1468949</v>
      </c>
      <c r="T205" s="37">
        <f t="shared" si="46"/>
        <v>2.611418463671757</v>
      </c>
      <c r="U205" s="37">
        <f t="shared" si="47"/>
        <v>-0.16534895200413979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3093133</v>
      </c>
      <c r="E209" s="31">
        <v>3093133</v>
      </c>
      <c r="F209" s="31">
        <v>861899</v>
      </c>
      <c r="G209" s="36">
        <f t="shared" si="48"/>
        <v>0.27864918837954916</v>
      </c>
      <c r="H209" s="31">
        <v>818109</v>
      </c>
      <c r="I209" s="36">
        <f t="shared" si="49"/>
        <v>0.26449202151992818</v>
      </c>
      <c r="J209" s="31">
        <v>748504</v>
      </c>
      <c r="K209" s="36">
        <f t="shared" si="50"/>
        <v>0.24198894777560487</v>
      </c>
      <c r="L209" s="31">
        <v>0</v>
      </c>
      <c r="M209" s="36">
        <f t="shared" si="51"/>
        <v>0</v>
      </c>
      <c r="N209" s="31">
        <f t="shared" si="52"/>
        <v>2428512</v>
      </c>
      <c r="O209" s="36">
        <f t="shared" si="53"/>
        <v>0.78513015767508221</v>
      </c>
      <c r="P209" s="31">
        <v>740414</v>
      </c>
      <c r="Q209" s="31">
        <v>2846743</v>
      </c>
      <c r="R209" s="31">
        <v>2948650</v>
      </c>
      <c r="S209" s="31">
        <v>2265720</v>
      </c>
      <c r="T209" s="36">
        <f t="shared" si="54"/>
        <v>0.76839231512726158</v>
      </c>
      <c r="U209" s="36">
        <f t="shared" si="55"/>
        <v>1.0926319599575463E-2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232994</v>
      </c>
      <c r="G210" s="36">
        <f t="shared" si="48"/>
        <v>0</v>
      </c>
      <c r="H210" s="31">
        <v>239188</v>
      </c>
      <c r="I210" s="36">
        <f t="shared" si="49"/>
        <v>0</v>
      </c>
      <c r="J210" s="31">
        <v>249465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721647</v>
      </c>
      <c r="O210" s="36">
        <f t="shared" si="53"/>
        <v>0</v>
      </c>
      <c r="P210" s="31">
        <v>-171544</v>
      </c>
      <c r="Q210" s="31">
        <v>0</v>
      </c>
      <c r="R210" s="31">
        <v>0</v>
      </c>
      <c r="S210" s="31">
        <v>168875</v>
      </c>
      <c r="T210" s="36">
        <f t="shared" si="54"/>
        <v>0</v>
      </c>
      <c r="U210" s="36">
        <f t="shared" si="55"/>
        <v>-2.454233316233736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165008</v>
      </c>
      <c r="F214" s="31">
        <v>65439</v>
      </c>
      <c r="G214" s="36">
        <f t="shared" si="48"/>
        <v>0</v>
      </c>
      <c r="H214" s="31">
        <v>7040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72479</v>
      </c>
      <c r="O214" s="36">
        <f t="shared" si="53"/>
        <v>0.43924536992145835</v>
      </c>
      <c r="P214" s="31">
        <v>14427</v>
      </c>
      <c r="Q214" s="31">
        <v>100000</v>
      </c>
      <c r="R214" s="31">
        <v>266086</v>
      </c>
      <c r="S214" s="31">
        <v>69546</v>
      </c>
      <c r="T214" s="36">
        <f t="shared" si="54"/>
        <v>0.2613666258277399</v>
      </c>
      <c r="U214" s="36">
        <f t="shared" si="55"/>
        <v>-1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3093133</v>
      </c>
      <c r="E216" s="32">
        <f>SUM(E208:E215)</f>
        <v>3258141</v>
      </c>
      <c r="F216" s="32">
        <f>SUM(F208:F215)</f>
        <v>1160332</v>
      </c>
      <c r="G216" s="37">
        <f t="shared" si="48"/>
        <v>0.3751316222095849</v>
      </c>
      <c r="H216" s="32">
        <f>SUM(H208:H215)</f>
        <v>1064337</v>
      </c>
      <c r="I216" s="37">
        <f t="shared" si="49"/>
        <v>0.34409674592072181</v>
      </c>
      <c r="J216" s="32">
        <f>SUM(J208:J215)</f>
        <v>997969</v>
      </c>
      <c r="K216" s="37">
        <f t="shared" si="50"/>
        <v>0.30630012636039999</v>
      </c>
      <c r="L216" s="32">
        <f>SUM(L208:L215)</f>
        <v>0</v>
      </c>
      <c r="M216" s="37">
        <f t="shared" si="51"/>
        <v>0</v>
      </c>
      <c r="N216" s="32">
        <f t="shared" si="52"/>
        <v>3222638</v>
      </c>
      <c r="O216" s="37">
        <f t="shared" si="53"/>
        <v>0.98910329540679798</v>
      </c>
      <c r="P216" s="32">
        <f>SUM(P208:P215)</f>
        <v>583297</v>
      </c>
      <c r="Q216" s="32">
        <f>SUM(Q208:Q215)</f>
        <v>2946743</v>
      </c>
      <c r="R216" s="32">
        <f>SUM(R208:R215)</f>
        <v>3214736</v>
      </c>
      <c r="S216" s="32">
        <f>SUM(S208:S215)</f>
        <v>2504141</v>
      </c>
      <c r="T216" s="37">
        <f t="shared" si="54"/>
        <v>0.77895696567307549</v>
      </c>
      <c r="U216" s="37">
        <f t="shared" si="55"/>
        <v>0.71091056528663787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1242434</v>
      </c>
      <c r="E217" s="31">
        <v>1242434</v>
      </c>
      <c r="F217" s="31">
        <v>187608</v>
      </c>
      <c r="G217" s="36">
        <f t="shared" si="48"/>
        <v>0.15100037507022507</v>
      </c>
      <c r="H217" s="31">
        <v>430901</v>
      </c>
      <c r="I217" s="36">
        <f t="shared" si="49"/>
        <v>0.34682003229145369</v>
      </c>
      <c r="J217" s="31">
        <v>439677</v>
      </c>
      <c r="K217" s="36">
        <f t="shared" si="50"/>
        <v>0.35388358657280788</v>
      </c>
      <c r="L217" s="31">
        <v>0</v>
      </c>
      <c r="M217" s="36">
        <f t="shared" si="51"/>
        <v>0</v>
      </c>
      <c r="N217" s="31">
        <f t="shared" si="52"/>
        <v>1058186</v>
      </c>
      <c r="O217" s="36">
        <f t="shared" si="53"/>
        <v>0.8517039939344867</v>
      </c>
      <c r="P217" s="31">
        <v>282144</v>
      </c>
      <c r="Q217" s="31">
        <v>2094043</v>
      </c>
      <c r="R217" s="31">
        <v>2094043</v>
      </c>
      <c r="S217" s="31">
        <v>1216890</v>
      </c>
      <c r="T217" s="36">
        <f t="shared" si="54"/>
        <v>0.58111987194150261</v>
      </c>
      <c r="U217" s="36">
        <f t="shared" si="55"/>
        <v>0.5583425484858795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17332240</v>
      </c>
      <c r="E218" s="31">
        <v>14466950</v>
      </c>
      <c r="F218" s="31">
        <v>3517769</v>
      </c>
      <c r="G218" s="36">
        <f t="shared" si="48"/>
        <v>0.20296101369470998</v>
      </c>
      <c r="H218" s="31">
        <v>3715704</v>
      </c>
      <c r="I218" s="36">
        <f t="shared" si="49"/>
        <v>0.21438106095922974</v>
      </c>
      <c r="J218" s="31">
        <v>4134885</v>
      </c>
      <c r="K218" s="36">
        <f t="shared" si="50"/>
        <v>0.28581594600105759</v>
      </c>
      <c r="L218" s="31">
        <v>0</v>
      </c>
      <c r="M218" s="36">
        <f t="shared" si="51"/>
        <v>0</v>
      </c>
      <c r="N218" s="31">
        <f t="shared" si="52"/>
        <v>11368358</v>
      </c>
      <c r="O218" s="36">
        <f t="shared" si="53"/>
        <v>0.78581580775491722</v>
      </c>
      <c r="P218" s="31">
        <v>3199196</v>
      </c>
      <c r="Q218" s="31">
        <v>14232133</v>
      </c>
      <c r="R218" s="31">
        <v>13329934</v>
      </c>
      <c r="S218" s="31">
        <v>8854050</v>
      </c>
      <c r="T218" s="36">
        <f t="shared" si="54"/>
        <v>0.66422309367773313</v>
      </c>
      <c r="U218" s="36">
        <f t="shared" si="55"/>
        <v>0.29247629716966395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1485</v>
      </c>
      <c r="E219" s="31">
        <v>1485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1416</v>
      </c>
      <c r="R219" s="31">
        <v>1416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18576159</v>
      </c>
      <c r="E224" s="32">
        <f>SUM(E217:E223)</f>
        <v>15710869</v>
      </c>
      <c r="F224" s="32">
        <f>SUM(F217:F223)</f>
        <v>3705377</v>
      </c>
      <c r="G224" s="37">
        <f t="shared" si="48"/>
        <v>0.19946949205161305</v>
      </c>
      <c r="H224" s="32">
        <f>SUM(H217:H223)</f>
        <v>4146605</v>
      </c>
      <c r="I224" s="37">
        <f t="shared" si="49"/>
        <v>0.2232218727240653</v>
      </c>
      <c r="J224" s="32">
        <f>SUM(J217:J223)</f>
        <v>4574562</v>
      </c>
      <c r="K224" s="37">
        <f t="shared" si="50"/>
        <v>0.29117179959937289</v>
      </c>
      <c r="L224" s="32">
        <f>SUM(L217:L223)</f>
        <v>0</v>
      </c>
      <c r="M224" s="37">
        <f t="shared" si="51"/>
        <v>0</v>
      </c>
      <c r="N224" s="32">
        <f t="shared" si="52"/>
        <v>12426544</v>
      </c>
      <c r="O224" s="37">
        <f t="shared" si="53"/>
        <v>0.79095204727376955</v>
      </c>
      <c r="P224" s="32">
        <f>SUM(P217:P223)</f>
        <v>3481340</v>
      </c>
      <c r="Q224" s="32">
        <f>SUM(Q217:Q223)</f>
        <v>16327592</v>
      </c>
      <c r="R224" s="32">
        <f>SUM(R217:R223)</f>
        <v>15425393</v>
      </c>
      <c r="S224" s="32">
        <f>SUM(S217:S223)</f>
        <v>10070940</v>
      </c>
      <c r="T224" s="37">
        <f t="shared" si="54"/>
        <v>0.65288061056207769</v>
      </c>
      <c r="U224" s="37">
        <f t="shared" si="55"/>
        <v>0.31402333584194597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1600000</v>
      </c>
      <c r="E225" s="31">
        <v>4375196</v>
      </c>
      <c r="F225" s="31">
        <v>431347</v>
      </c>
      <c r="G225" s="36">
        <f t="shared" si="48"/>
        <v>0.26959187499999998</v>
      </c>
      <c r="H225" s="31">
        <v>467217</v>
      </c>
      <c r="I225" s="36">
        <f t="shared" si="49"/>
        <v>0.29201062500000002</v>
      </c>
      <c r="J225" s="31">
        <v>508156</v>
      </c>
      <c r="K225" s="36">
        <f t="shared" si="50"/>
        <v>0.11614473957280999</v>
      </c>
      <c r="L225" s="31">
        <v>0</v>
      </c>
      <c r="M225" s="36">
        <f t="shared" si="51"/>
        <v>0</v>
      </c>
      <c r="N225" s="31">
        <f t="shared" si="52"/>
        <v>1406720</v>
      </c>
      <c r="O225" s="36">
        <f t="shared" si="53"/>
        <v>0.32152159583250672</v>
      </c>
      <c r="P225" s="31">
        <v>670690</v>
      </c>
      <c r="Q225" s="31">
        <v>5000000</v>
      </c>
      <c r="R225" s="31">
        <v>5000000</v>
      </c>
      <c r="S225" s="31">
        <v>1697680</v>
      </c>
      <c r="T225" s="36">
        <f t="shared" si="54"/>
        <v>0.339536</v>
      </c>
      <c r="U225" s="36">
        <f t="shared" si="55"/>
        <v>-0.24233848722956952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1600000</v>
      </c>
      <c r="E230" s="32">
        <f>SUM(E225:E229)</f>
        <v>4375196</v>
      </c>
      <c r="F230" s="32">
        <f>SUM(F225:F229)</f>
        <v>431347</v>
      </c>
      <c r="G230" s="37">
        <f t="shared" si="48"/>
        <v>0.26959187499999998</v>
      </c>
      <c r="H230" s="32">
        <f>SUM(H225:H229)</f>
        <v>467217</v>
      </c>
      <c r="I230" s="37">
        <f t="shared" si="49"/>
        <v>0.29201062500000002</v>
      </c>
      <c r="J230" s="32">
        <f>SUM(J225:J229)</f>
        <v>508156</v>
      </c>
      <c r="K230" s="37">
        <f t="shared" si="50"/>
        <v>0.11614473957280999</v>
      </c>
      <c r="L230" s="32">
        <f>SUM(L225:L229)</f>
        <v>0</v>
      </c>
      <c r="M230" s="37">
        <f t="shared" si="51"/>
        <v>0</v>
      </c>
      <c r="N230" s="32">
        <f t="shared" si="52"/>
        <v>1406720</v>
      </c>
      <c r="O230" s="37">
        <f t="shared" si="53"/>
        <v>0.32152159583250672</v>
      </c>
      <c r="P230" s="32">
        <f>SUM(P225:P229)</f>
        <v>670690</v>
      </c>
      <c r="Q230" s="32">
        <f>SUM(Q225:Q229)</f>
        <v>5000000</v>
      </c>
      <c r="R230" s="32">
        <f>SUM(R225:R229)</f>
        <v>5000000</v>
      </c>
      <c r="S230" s="32">
        <f>SUM(S225:S229)</f>
        <v>1697680</v>
      </c>
      <c r="T230" s="37">
        <f t="shared" si="54"/>
        <v>0.339536</v>
      </c>
      <c r="U230" s="37">
        <f t="shared" si="55"/>
        <v>-0.24233848722956952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23269292</v>
      </c>
      <c r="E231" s="32">
        <f>SUM(E208:E215,E217:E223,E225:E229)</f>
        <v>23344206</v>
      </c>
      <c r="F231" s="32">
        <f>SUM(F208:F215,F217:F223,F225:F229)</f>
        <v>5297056</v>
      </c>
      <c r="G231" s="37">
        <f t="shared" si="48"/>
        <v>0.22764147701614643</v>
      </c>
      <c r="H231" s="32">
        <f>SUM(H208:H215,H217:H223,H225:H229)</f>
        <v>5678159</v>
      </c>
      <c r="I231" s="37">
        <f t="shared" si="49"/>
        <v>0.24401941408445088</v>
      </c>
      <c r="J231" s="32">
        <f>SUM(J208:J215,J217:J223,J225:J229)</f>
        <v>6080687</v>
      </c>
      <c r="K231" s="37">
        <f t="shared" si="50"/>
        <v>0.26047949542597421</v>
      </c>
      <c r="L231" s="32">
        <f>SUM(L208:L215,L217:L223,L225:L229)</f>
        <v>0</v>
      </c>
      <c r="M231" s="37">
        <f t="shared" si="51"/>
        <v>0</v>
      </c>
      <c r="N231" s="32">
        <f t="shared" si="52"/>
        <v>17055902</v>
      </c>
      <c r="O231" s="37">
        <f t="shared" si="53"/>
        <v>0.73062677736822579</v>
      </c>
      <c r="P231" s="32">
        <f>SUM(P208:P215,P217:P223,P225:P229)</f>
        <v>4735327</v>
      </c>
      <c r="Q231" s="32">
        <f>SUM(Q208:Q215,Q217:Q223,Q225:Q229)</f>
        <v>24274335</v>
      </c>
      <c r="R231" s="32">
        <f>SUM(R208:R215,R217:R223,R225:R229)</f>
        <v>23640129</v>
      </c>
      <c r="S231" s="32">
        <f>SUM(S208:S215,S217:S223,S225:S229)</f>
        <v>14272761</v>
      </c>
      <c r="T231" s="37">
        <f t="shared" si="54"/>
        <v>0.60375140084895473</v>
      </c>
      <c r="U231" s="37">
        <f t="shared" si="55"/>
        <v>0.28411131902823183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10354221</v>
      </c>
      <c r="E236" s="31">
        <v>10354221</v>
      </c>
      <c r="F236" s="31">
        <v>1056636</v>
      </c>
      <c r="G236" s="36">
        <f t="shared" si="56"/>
        <v>0.10204881661305085</v>
      </c>
      <c r="H236" s="31">
        <v>1817722</v>
      </c>
      <c r="I236" s="36">
        <f t="shared" si="57"/>
        <v>0.17555371862354494</v>
      </c>
      <c r="J236" s="31">
        <v>16301068</v>
      </c>
      <c r="K236" s="36">
        <f t="shared" si="58"/>
        <v>1.5743403583910369</v>
      </c>
      <c r="L236" s="31">
        <v>0</v>
      </c>
      <c r="M236" s="36">
        <f t="shared" si="59"/>
        <v>0</v>
      </c>
      <c r="N236" s="31">
        <f t="shared" si="60"/>
        <v>19175426</v>
      </c>
      <c r="O236" s="36">
        <f t="shared" si="61"/>
        <v>1.8519428936276325</v>
      </c>
      <c r="P236" s="31">
        <v>2749209</v>
      </c>
      <c r="Q236" s="31">
        <v>9613177</v>
      </c>
      <c r="R236" s="31">
        <v>9613177</v>
      </c>
      <c r="S236" s="31">
        <v>6006759</v>
      </c>
      <c r="T236" s="36">
        <f t="shared" si="62"/>
        <v>0.62484639573368927</v>
      </c>
      <c r="U236" s="36">
        <f t="shared" si="63"/>
        <v>4.9293665923543823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166445</v>
      </c>
      <c r="E237" s="31">
        <v>166445</v>
      </c>
      <c r="F237" s="31">
        <v>38115</v>
      </c>
      <c r="G237" s="36">
        <f t="shared" si="56"/>
        <v>0.22899456276848207</v>
      </c>
      <c r="H237" s="31">
        <v>40890</v>
      </c>
      <c r="I237" s="36">
        <f t="shared" si="57"/>
        <v>0.24566673675989065</v>
      </c>
      <c r="J237" s="31">
        <v>27260</v>
      </c>
      <c r="K237" s="36">
        <f t="shared" si="58"/>
        <v>0.16377782450659378</v>
      </c>
      <c r="L237" s="31">
        <v>0</v>
      </c>
      <c r="M237" s="36">
        <f t="shared" si="59"/>
        <v>0</v>
      </c>
      <c r="N237" s="31">
        <f t="shared" si="60"/>
        <v>106265</v>
      </c>
      <c r="O237" s="36">
        <f t="shared" si="61"/>
        <v>0.6384391240349665</v>
      </c>
      <c r="P237" s="31">
        <v>34650</v>
      </c>
      <c r="Q237" s="31">
        <v>0</v>
      </c>
      <c r="R237" s="31">
        <v>151654</v>
      </c>
      <c r="S237" s="31">
        <v>104950</v>
      </c>
      <c r="T237" s="36">
        <f t="shared" si="62"/>
        <v>0.69203581837604022</v>
      </c>
      <c r="U237" s="36">
        <f t="shared" si="63"/>
        <v>-0.21327561327561328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2653000</v>
      </c>
      <c r="E239" s="31">
        <v>2652996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2538000</v>
      </c>
      <c r="R239" s="31">
        <v>2538000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13173666</v>
      </c>
      <c r="E240" s="32">
        <f>SUM(E234:E239)</f>
        <v>13173662</v>
      </c>
      <c r="F240" s="32">
        <f>SUM(F234:F239)</f>
        <v>1094751</v>
      </c>
      <c r="G240" s="37">
        <f t="shared" si="56"/>
        <v>8.3101469249334245E-2</v>
      </c>
      <c r="H240" s="32">
        <f>SUM(H234:H239)</f>
        <v>1858612</v>
      </c>
      <c r="I240" s="37">
        <f t="shared" si="57"/>
        <v>0.14108540477646844</v>
      </c>
      <c r="J240" s="32">
        <f>SUM(J234:J239)</f>
        <v>16328328</v>
      </c>
      <c r="K240" s="37">
        <f t="shared" si="58"/>
        <v>1.2394676590305718</v>
      </c>
      <c r="L240" s="32">
        <f>SUM(L234:L239)</f>
        <v>0</v>
      </c>
      <c r="M240" s="37">
        <f t="shared" si="59"/>
        <v>0</v>
      </c>
      <c r="N240" s="32">
        <f t="shared" si="60"/>
        <v>19281691</v>
      </c>
      <c r="O240" s="37">
        <f t="shared" si="61"/>
        <v>1.4636546011276135</v>
      </c>
      <c r="P240" s="32">
        <f>SUM(P234:P239)</f>
        <v>2783859</v>
      </c>
      <c r="Q240" s="32">
        <f>SUM(Q234:Q239)</f>
        <v>12151177</v>
      </c>
      <c r="R240" s="32">
        <f>SUM(R234:R239)</f>
        <v>12302831</v>
      </c>
      <c r="S240" s="32">
        <f>SUM(S234:S239)</f>
        <v>6111709</v>
      </c>
      <c r="T240" s="37">
        <f t="shared" si="62"/>
        <v>0.49677257210149434</v>
      </c>
      <c r="U240" s="37">
        <f t="shared" si="63"/>
        <v>4.8653574049547768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4568150</v>
      </c>
      <c r="E242" s="31">
        <v>4999265</v>
      </c>
      <c r="F242" s="31">
        <v>10321</v>
      </c>
      <c r="G242" s="36">
        <f t="shared" si="56"/>
        <v>2.2593391197749638E-3</v>
      </c>
      <c r="H242" s="31">
        <v>108906</v>
      </c>
      <c r="I242" s="36">
        <f t="shared" si="57"/>
        <v>2.3840285454724559E-2</v>
      </c>
      <c r="J242" s="31">
        <v>57572</v>
      </c>
      <c r="K242" s="36">
        <f t="shared" si="58"/>
        <v>1.1516092865651251E-2</v>
      </c>
      <c r="L242" s="31">
        <v>0</v>
      </c>
      <c r="M242" s="36">
        <f t="shared" si="59"/>
        <v>0</v>
      </c>
      <c r="N242" s="31">
        <f t="shared" si="60"/>
        <v>176799</v>
      </c>
      <c r="O242" s="36">
        <f t="shared" si="61"/>
        <v>3.5364998654802256E-2</v>
      </c>
      <c r="P242" s="31">
        <v>18594</v>
      </c>
      <c r="Q242" s="31">
        <v>33720</v>
      </c>
      <c r="R242" s="31">
        <v>82555</v>
      </c>
      <c r="S242" s="31">
        <v>44433</v>
      </c>
      <c r="T242" s="36">
        <f t="shared" si="62"/>
        <v>0.53822300284658708</v>
      </c>
      <c r="U242" s="36">
        <f t="shared" si="63"/>
        <v>2.0962676132085618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9505404</v>
      </c>
      <c r="E243" s="31">
        <v>9505404</v>
      </c>
      <c r="F243" s="31">
        <v>2403348</v>
      </c>
      <c r="G243" s="36">
        <f t="shared" si="56"/>
        <v>0.25284017386320456</v>
      </c>
      <c r="H243" s="31">
        <v>2403348</v>
      </c>
      <c r="I243" s="36">
        <f t="shared" si="57"/>
        <v>0.25284017386320456</v>
      </c>
      <c r="J243" s="31">
        <v>2403348</v>
      </c>
      <c r="K243" s="36">
        <f t="shared" si="58"/>
        <v>0.25284017386320456</v>
      </c>
      <c r="L243" s="31">
        <v>0</v>
      </c>
      <c r="M243" s="36">
        <f t="shared" si="59"/>
        <v>0</v>
      </c>
      <c r="N243" s="31">
        <f t="shared" si="60"/>
        <v>7210044</v>
      </c>
      <c r="O243" s="36">
        <f t="shared" si="61"/>
        <v>0.75852052158961369</v>
      </c>
      <c r="P243" s="31">
        <v>1457536</v>
      </c>
      <c r="Q243" s="31">
        <v>9075062</v>
      </c>
      <c r="R243" s="31">
        <v>9075062</v>
      </c>
      <c r="S243" s="31">
        <v>5764145</v>
      </c>
      <c r="T243" s="36">
        <f t="shared" si="62"/>
        <v>0.63516315370627774</v>
      </c>
      <c r="U243" s="36">
        <f t="shared" si="63"/>
        <v>0.64891158777553359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200000</v>
      </c>
      <c r="E244" s="31">
        <v>200000</v>
      </c>
      <c r="F244" s="31">
        <v>1040</v>
      </c>
      <c r="G244" s="36">
        <f t="shared" si="56"/>
        <v>5.1999999999999998E-3</v>
      </c>
      <c r="H244" s="31">
        <v>1949</v>
      </c>
      <c r="I244" s="36">
        <f t="shared" si="57"/>
        <v>9.7450000000000002E-3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2989</v>
      </c>
      <c r="O244" s="36">
        <f t="shared" si="61"/>
        <v>1.4945E-2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437931</v>
      </c>
      <c r="E245" s="31">
        <v>438331</v>
      </c>
      <c r="F245" s="31">
        <v>0</v>
      </c>
      <c r="G245" s="36">
        <f t="shared" si="56"/>
        <v>0</v>
      </c>
      <c r="H245" s="31">
        <v>145976</v>
      </c>
      <c r="I245" s="36">
        <f t="shared" si="57"/>
        <v>0.33333104986858658</v>
      </c>
      <c r="J245" s="31">
        <v>109484</v>
      </c>
      <c r="K245" s="36">
        <f t="shared" si="58"/>
        <v>0.24977471362965431</v>
      </c>
      <c r="L245" s="31">
        <v>0</v>
      </c>
      <c r="M245" s="36">
        <f t="shared" si="59"/>
        <v>0</v>
      </c>
      <c r="N245" s="31">
        <f t="shared" si="60"/>
        <v>255460</v>
      </c>
      <c r="O245" s="36">
        <f t="shared" si="61"/>
        <v>0.58280158145328531</v>
      </c>
      <c r="P245" s="31">
        <v>162633</v>
      </c>
      <c r="Q245" s="31">
        <v>650520</v>
      </c>
      <c r="R245" s="31">
        <v>650520</v>
      </c>
      <c r="S245" s="31">
        <v>650522</v>
      </c>
      <c r="T245" s="36">
        <f t="shared" si="62"/>
        <v>1.0000030744635062</v>
      </c>
      <c r="U245" s="36">
        <f t="shared" si="63"/>
        <v>-0.32680329330455693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14711485</v>
      </c>
      <c r="E247" s="32">
        <f>SUM(E241:E246)</f>
        <v>15143000</v>
      </c>
      <c r="F247" s="32">
        <f>SUM(F241:F246)</f>
        <v>2414709</v>
      </c>
      <c r="G247" s="37">
        <f t="shared" si="56"/>
        <v>0.16413767882712044</v>
      </c>
      <c r="H247" s="32">
        <f>SUM(H241:H246)</f>
        <v>2660179</v>
      </c>
      <c r="I247" s="37">
        <f t="shared" si="57"/>
        <v>0.18082328194604419</v>
      </c>
      <c r="J247" s="32">
        <f>SUM(J241:J246)</f>
        <v>2570404</v>
      </c>
      <c r="K247" s="37">
        <f t="shared" si="58"/>
        <v>0.1697420590371789</v>
      </c>
      <c r="L247" s="32">
        <f>SUM(L241:L246)</f>
        <v>0</v>
      </c>
      <c r="M247" s="37">
        <f t="shared" si="59"/>
        <v>0</v>
      </c>
      <c r="N247" s="32">
        <f t="shared" si="60"/>
        <v>7645292</v>
      </c>
      <c r="O247" s="37">
        <f t="shared" si="61"/>
        <v>0.50487301063197521</v>
      </c>
      <c r="P247" s="32">
        <f>SUM(P241:P246)</f>
        <v>1638763</v>
      </c>
      <c r="Q247" s="32">
        <f>SUM(Q241:Q246)</f>
        <v>9759302</v>
      </c>
      <c r="R247" s="32">
        <f>SUM(R241:R246)</f>
        <v>9808137</v>
      </c>
      <c r="S247" s="32">
        <f>SUM(S241:S246)</f>
        <v>6459100</v>
      </c>
      <c r="T247" s="37">
        <f t="shared" si="62"/>
        <v>0.658545042753787</v>
      </c>
      <c r="U247" s="37">
        <f t="shared" si="63"/>
        <v>0.56850258396119502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1800000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1800000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10178561</v>
      </c>
      <c r="E255" s="31">
        <v>10178561</v>
      </c>
      <c r="F255" s="31">
        <v>2246883</v>
      </c>
      <c r="G255" s="36">
        <f t="shared" si="56"/>
        <v>0.22074662616847313</v>
      </c>
      <c r="H255" s="31">
        <v>1291194</v>
      </c>
      <c r="I255" s="36">
        <f t="shared" si="57"/>
        <v>0.12685427733841748</v>
      </c>
      <c r="J255" s="31">
        <v>2367921</v>
      </c>
      <c r="K255" s="36">
        <f t="shared" si="58"/>
        <v>0.23263809098358795</v>
      </c>
      <c r="L255" s="31">
        <v>0</v>
      </c>
      <c r="M255" s="36">
        <f t="shared" si="59"/>
        <v>0</v>
      </c>
      <c r="N255" s="31">
        <f t="shared" si="60"/>
        <v>5905998</v>
      </c>
      <c r="O255" s="36">
        <f t="shared" si="61"/>
        <v>0.58023899449047855</v>
      </c>
      <c r="P255" s="31">
        <v>2922650</v>
      </c>
      <c r="Q255" s="31">
        <v>35000000</v>
      </c>
      <c r="R255" s="31">
        <v>9730938</v>
      </c>
      <c r="S255" s="31">
        <v>4737910</v>
      </c>
      <c r="T255" s="36">
        <f t="shared" si="62"/>
        <v>0.48689139731442127</v>
      </c>
      <c r="U255" s="36">
        <f t="shared" si="63"/>
        <v>-0.18980343181701542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2206</v>
      </c>
      <c r="G256" s="36">
        <f t="shared" si="56"/>
        <v>0</v>
      </c>
      <c r="H256" s="31">
        <v>159087</v>
      </c>
      <c r="I256" s="36">
        <f t="shared" si="57"/>
        <v>0</v>
      </c>
      <c r="J256" s="31">
        <v>54024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215317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10178561</v>
      </c>
      <c r="E259" s="32">
        <f>SUM(E255:E258)</f>
        <v>10178561</v>
      </c>
      <c r="F259" s="32">
        <f>SUM(F255:F258)</f>
        <v>2249089</v>
      </c>
      <c r="G259" s="37">
        <f t="shared" si="56"/>
        <v>0.22096335621508778</v>
      </c>
      <c r="H259" s="32">
        <f>SUM(H255:H258)</f>
        <v>1450281</v>
      </c>
      <c r="I259" s="37">
        <f t="shared" si="57"/>
        <v>0.1424838933519188</v>
      </c>
      <c r="J259" s="32">
        <f>SUM(J255:J258)</f>
        <v>2421945</v>
      </c>
      <c r="K259" s="37">
        <f t="shared" si="58"/>
        <v>0.23794571747420878</v>
      </c>
      <c r="L259" s="32">
        <f>SUM(L255:L258)</f>
        <v>0</v>
      </c>
      <c r="M259" s="37">
        <f t="shared" si="59"/>
        <v>0</v>
      </c>
      <c r="N259" s="32">
        <f t="shared" si="60"/>
        <v>6121315</v>
      </c>
      <c r="O259" s="37">
        <f t="shared" si="61"/>
        <v>0.60139296704121536</v>
      </c>
      <c r="P259" s="32">
        <f>SUM(P255:P258)</f>
        <v>2922650</v>
      </c>
      <c r="Q259" s="32">
        <f>SUM(Q255:Q258)</f>
        <v>35000000</v>
      </c>
      <c r="R259" s="32">
        <f>SUM(R255:R258)</f>
        <v>9730938</v>
      </c>
      <c r="S259" s="32">
        <f>SUM(S255:S258)</f>
        <v>4737910</v>
      </c>
      <c r="T259" s="37">
        <f t="shared" si="62"/>
        <v>0.48689139731442127</v>
      </c>
      <c r="U259" s="37">
        <f t="shared" si="63"/>
        <v>-0.17131883735650866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38063712</v>
      </c>
      <c r="E260" s="32">
        <f>SUM(E234:E239,E241:E246,E248:E253,E255:E258)</f>
        <v>38495223</v>
      </c>
      <c r="F260" s="32">
        <f>SUM(F234:F239,F241:F246,F248:F253,F255:F258)</f>
        <v>5758549</v>
      </c>
      <c r="G260" s="37">
        <f t="shared" si="56"/>
        <v>0.1512871104110918</v>
      </c>
      <c r="H260" s="32">
        <f>SUM(H234:H239,H241:H246,H248:H253,H255:H258)</f>
        <v>5969072</v>
      </c>
      <c r="I260" s="37">
        <f t="shared" si="57"/>
        <v>0.15681791623475924</v>
      </c>
      <c r="J260" s="32">
        <f>SUM(J234:J239,J241:J246,J248:J253,J255:J258)</f>
        <v>21320677</v>
      </c>
      <c r="K260" s="37">
        <f t="shared" si="58"/>
        <v>0.55385253905400156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33048298</v>
      </c>
      <c r="O260" s="37">
        <f t="shared" si="61"/>
        <v>0.85850387202588752</v>
      </c>
      <c r="P260" s="32">
        <f>SUM(P234:P239,P241:P246,P248:P253,P255:P258)</f>
        <v>7345272</v>
      </c>
      <c r="Q260" s="32">
        <f>SUM(Q234:Q239,Q241:Q246,Q248:Q253,Q255:Q258)</f>
        <v>56910479</v>
      </c>
      <c r="R260" s="32">
        <f>SUM(R234:R239,R241:R246,R248:R253,R255:R258)</f>
        <v>33641906</v>
      </c>
      <c r="S260" s="32">
        <f>SUM(S234:S239,S241:S246,S248:S253,S255:S258)</f>
        <v>17308719</v>
      </c>
      <c r="T260" s="37">
        <f t="shared" si="62"/>
        <v>0.51449876234717495</v>
      </c>
      <c r="U260" s="37">
        <f t="shared" si="63"/>
        <v>1.9026395482699621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150</v>
      </c>
      <c r="F265" s="31">
        <v>440008</v>
      </c>
      <c r="G265" s="36">
        <f t="shared" si="64"/>
        <v>0</v>
      </c>
      <c r="H265" s="31">
        <v>440007</v>
      </c>
      <c r="I265" s="36">
        <f t="shared" si="65"/>
        <v>0</v>
      </c>
      <c r="J265" s="31">
        <v>916956</v>
      </c>
      <c r="K265" s="36">
        <f t="shared" si="66"/>
        <v>6113.04</v>
      </c>
      <c r="L265" s="31">
        <v>0</v>
      </c>
      <c r="M265" s="36">
        <f t="shared" si="67"/>
        <v>0</v>
      </c>
      <c r="N265" s="31">
        <f t="shared" si="68"/>
        <v>1796971</v>
      </c>
      <c r="O265" s="36">
        <f t="shared" si="69"/>
        <v>11979.806666666667</v>
      </c>
      <c r="P265" s="31">
        <v>39</v>
      </c>
      <c r="Q265" s="31">
        <v>0</v>
      </c>
      <c r="R265" s="31">
        <v>0</v>
      </c>
      <c r="S265" s="31">
        <v>114</v>
      </c>
      <c r="T265" s="36">
        <f t="shared" si="70"/>
        <v>0</v>
      </c>
      <c r="U265" s="36">
        <f t="shared" si="71"/>
        <v>23510.692307692309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6285940</v>
      </c>
      <c r="E266" s="31">
        <v>6537940</v>
      </c>
      <c r="F266" s="31">
        <v>2650743</v>
      </c>
      <c r="G266" s="36">
        <f t="shared" si="64"/>
        <v>0.42169397098922357</v>
      </c>
      <c r="H266" s="31">
        <v>2137952</v>
      </c>
      <c r="I266" s="36">
        <f t="shared" si="65"/>
        <v>0.34011651399790643</v>
      </c>
      <c r="J266" s="31">
        <v>1659068</v>
      </c>
      <c r="K266" s="36">
        <f t="shared" si="66"/>
        <v>0.25376005286068698</v>
      </c>
      <c r="L266" s="31">
        <v>0</v>
      </c>
      <c r="M266" s="36">
        <f t="shared" si="67"/>
        <v>0</v>
      </c>
      <c r="N266" s="31">
        <f t="shared" si="68"/>
        <v>6447763</v>
      </c>
      <c r="O266" s="36">
        <f t="shared" si="69"/>
        <v>0.9862071233446621</v>
      </c>
      <c r="P266" s="31">
        <v>1692962</v>
      </c>
      <c r="Q266" s="31">
        <v>6638701</v>
      </c>
      <c r="R266" s="31">
        <v>6938701</v>
      </c>
      <c r="S266" s="31">
        <v>6694250</v>
      </c>
      <c r="T266" s="36">
        <f t="shared" si="70"/>
        <v>0.96476991874992168</v>
      </c>
      <c r="U266" s="36">
        <f t="shared" si="71"/>
        <v>-2.0020532061558405E-2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6285940</v>
      </c>
      <c r="E267" s="32">
        <f>SUM(E263:E266)</f>
        <v>6538090</v>
      </c>
      <c r="F267" s="32">
        <f>SUM(F263:F266)</f>
        <v>3090751</v>
      </c>
      <c r="G267" s="37">
        <f t="shared" si="64"/>
        <v>0.491692730124691</v>
      </c>
      <c r="H267" s="32">
        <f>SUM(H263:H266)</f>
        <v>2577959</v>
      </c>
      <c r="I267" s="37">
        <f t="shared" si="65"/>
        <v>0.41011511404817735</v>
      </c>
      <c r="J267" s="32">
        <f>SUM(J263:J266)</f>
        <v>2576024</v>
      </c>
      <c r="K267" s="37">
        <f t="shared" si="66"/>
        <v>0.39400252979081046</v>
      </c>
      <c r="L267" s="32">
        <f>SUM(L263:L266)</f>
        <v>0</v>
      </c>
      <c r="M267" s="37">
        <f t="shared" si="67"/>
        <v>0</v>
      </c>
      <c r="N267" s="32">
        <f t="shared" si="68"/>
        <v>8244734</v>
      </c>
      <c r="O267" s="37">
        <f t="shared" si="69"/>
        <v>1.2610309738776921</v>
      </c>
      <c r="P267" s="32">
        <f>SUM(P263:P266)</f>
        <v>1693001</v>
      </c>
      <c r="Q267" s="32">
        <f>SUM(Q263:Q266)</f>
        <v>6638701</v>
      </c>
      <c r="R267" s="32">
        <f>SUM(R263:R266)</f>
        <v>6938701</v>
      </c>
      <c r="S267" s="32">
        <f>SUM(S263:S266)</f>
        <v>6694364</v>
      </c>
      <c r="T267" s="37">
        <f t="shared" si="70"/>
        <v>0.96478634833811117</v>
      </c>
      <c r="U267" s="37">
        <f t="shared" si="71"/>
        <v>0.5215726393546134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342134</v>
      </c>
      <c r="F268" s="31">
        <v>129171</v>
      </c>
      <c r="G268" s="36">
        <f t="shared" si="64"/>
        <v>0</v>
      </c>
      <c r="H268" s="31">
        <v>41896</v>
      </c>
      <c r="I268" s="36">
        <f t="shared" si="65"/>
        <v>0</v>
      </c>
      <c r="J268" s="31">
        <v>15426</v>
      </c>
      <c r="K268" s="36">
        <f t="shared" si="66"/>
        <v>4.5087597257215006E-2</v>
      </c>
      <c r="L268" s="31">
        <v>0</v>
      </c>
      <c r="M268" s="36">
        <f t="shared" si="67"/>
        <v>0</v>
      </c>
      <c r="N268" s="31">
        <f t="shared" si="68"/>
        <v>186493</v>
      </c>
      <c r="O268" s="36">
        <f t="shared" si="69"/>
        <v>0.54508759725721501</v>
      </c>
      <c r="P268" s="31">
        <v>0</v>
      </c>
      <c r="Q268" s="31">
        <v>1642874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250000</v>
      </c>
      <c r="E274" s="31">
        <v>110000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126670</v>
      </c>
      <c r="Q274" s="31">
        <v>250000</v>
      </c>
      <c r="R274" s="31">
        <v>250000</v>
      </c>
      <c r="S274" s="31">
        <v>250000</v>
      </c>
      <c r="T274" s="36">
        <f t="shared" si="70"/>
        <v>1</v>
      </c>
      <c r="U274" s="36">
        <f t="shared" si="71"/>
        <v>-1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250000</v>
      </c>
      <c r="E275" s="32">
        <f>SUM(E268:E274)</f>
        <v>452134</v>
      </c>
      <c r="F275" s="32">
        <f>SUM(F268:F274)</f>
        <v>129171</v>
      </c>
      <c r="G275" s="37">
        <f t="shared" si="64"/>
        <v>0.51668400000000003</v>
      </c>
      <c r="H275" s="32">
        <f>SUM(H268:H274)</f>
        <v>41896</v>
      </c>
      <c r="I275" s="37">
        <f t="shared" si="65"/>
        <v>0.16758400000000001</v>
      </c>
      <c r="J275" s="32">
        <f>SUM(J268:J274)</f>
        <v>15426</v>
      </c>
      <c r="K275" s="37">
        <f t="shared" si="66"/>
        <v>3.4118203895305371E-2</v>
      </c>
      <c r="L275" s="32">
        <f>SUM(L268:L274)</f>
        <v>0</v>
      </c>
      <c r="M275" s="37">
        <f t="shared" si="67"/>
        <v>0</v>
      </c>
      <c r="N275" s="32">
        <f t="shared" si="68"/>
        <v>186493</v>
      </c>
      <c r="O275" s="37">
        <f t="shared" si="69"/>
        <v>0.41247285096896052</v>
      </c>
      <c r="P275" s="32">
        <f>SUM(P268:P274)</f>
        <v>126670</v>
      </c>
      <c r="Q275" s="32">
        <f>SUM(Q268:Q274)</f>
        <v>1892874</v>
      </c>
      <c r="R275" s="32">
        <f>SUM(R268:R274)</f>
        <v>250000</v>
      </c>
      <c r="S275" s="32">
        <f>SUM(S268:S274)</f>
        <v>250000</v>
      </c>
      <c r="T275" s="37">
        <f t="shared" si="70"/>
        <v>1</v>
      </c>
      <c r="U275" s="37">
        <f t="shared" si="71"/>
        <v>-0.87821899423699379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45793588</v>
      </c>
      <c r="F278" s="31">
        <v>0</v>
      </c>
      <c r="G278" s="36">
        <f t="shared" si="64"/>
        <v>0</v>
      </c>
      <c r="H278" s="31">
        <v>1653190</v>
      </c>
      <c r="I278" s="36">
        <f t="shared" si="65"/>
        <v>0</v>
      </c>
      <c r="J278" s="31">
        <v>3304330</v>
      </c>
      <c r="K278" s="36">
        <f t="shared" si="66"/>
        <v>7.215704521777154E-2</v>
      </c>
      <c r="L278" s="31">
        <v>0</v>
      </c>
      <c r="M278" s="36">
        <f t="shared" si="67"/>
        <v>0</v>
      </c>
      <c r="N278" s="31">
        <f t="shared" si="68"/>
        <v>4957520</v>
      </c>
      <c r="O278" s="36">
        <f t="shared" si="69"/>
        <v>0.10825795087294754</v>
      </c>
      <c r="P278" s="31">
        <v>1887</v>
      </c>
      <c r="Q278" s="31">
        <v>261900</v>
      </c>
      <c r="R278" s="31">
        <v>261900</v>
      </c>
      <c r="S278" s="31">
        <v>9435</v>
      </c>
      <c r="T278" s="36">
        <f t="shared" si="70"/>
        <v>3.6025200458190146E-2</v>
      </c>
      <c r="U278" s="36">
        <f t="shared" si="71"/>
        <v>1750.1022787493375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10800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9600</v>
      </c>
      <c r="R279" s="31">
        <v>9600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1547</v>
      </c>
      <c r="E282" s="31">
        <v>1547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247</v>
      </c>
      <c r="K282" s="36">
        <f t="shared" si="66"/>
        <v>0.15966386554621848</v>
      </c>
      <c r="L282" s="31">
        <v>0</v>
      </c>
      <c r="M282" s="36">
        <f t="shared" si="67"/>
        <v>0</v>
      </c>
      <c r="N282" s="31">
        <f t="shared" si="68"/>
        <v>247</v>
      </c>
      <c r="O282" s="36">
        <f t="shared" si="69"/>
        <v>0.15966386554621848</v>
      </c>
      <c r="P282" s="31">
        <v>1127</v>
      </c>
      <c r="Q282" s="31">
        <v>1475</v>
      </c>
      <c r="R282" s="31">
        <v>1475</v>
      </c>
      <c r="S282" s="31">
        <v>12770</v>
      </c>
      <c r="T282" s="36">
        <f t="shared" si="70"/>
        <v>8.6576271186440685</v>
      </c>
      <c r="U282" s="36">
        <f t="shared" si="71"/>
        <v>-0.78083407275953864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12347</v>
      </c>
      <c r="E285" s="32">
        <f>SUM(E276:E284)</f>
        <v>45795135</v>
      </c>
      <c r="F285" s="32">
        <f>SUM(F276:F284)</f>
        <v>0</v>
      </c>
      <c r="G285" s="37">
        <f t="shared" si="64"/>
        <v>0</v>
      </c>
      <c r="H285" s="32">
        <f>SUM(H276:H284)</f>
        <v>1653190</v>
      </c>
      <c r="I285" s="37">
        <f t="shared" si="65"/>
        <v>133.89406333522314</v>
      </c>
      <c r="J285" s="32">
        <f>SUM(J276:J284)</f>
        <v>3304577</v>
      </c>
      <c r="K285" s="37">
        <f t="shared" si="66"/>
        <v>7.2160001275244634E-2</v>
      </c>
      <c r="L285" s="32">
        <f>SUM(L276:L284)</f>
        <v>0</v>
      </c>
      <c r="M285" s="37">
        <f t="shared" si="67"/>
        <v>0</v>
      </c>
      <c r="N285" s="32">
        <f t="shared" si="68"/>
        <v>4957767</v>
      </c>
      <c r="O285" s="37">
        <f t="shared" si="69"/>
        <v>0.10825968741002728</v>
      </c>
      <c r="P285" s="32">
        <f>SUM(P276:P284)</f>
        <v>3014</v>
      </c>
      <c r="Q285" s="32">
        <f>SUM(Q276:Q284)</f>
        <v>272975</v>
      </c>
      <c r="R285" s="32">
        <f>SUM(R276:R284)</f>
        <v>272975</v>
      </c>
      <c r="S285" s="32">
        <f>SUM(S276:S284)</f>
        <v>22205</v>
      </c>
      <c r="T285" s="37">
        <f t="shared" si="70"/>
        <v>8.1344445462038645E-2</v>
      </c>
      <c r="U285" s="37">
        <f t="shared" si="71"/>
        <v>1095.409090909091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</v>
      </c>
      <c r="E286" s="31">
        <v>3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-1751</v>
      </c>
      <c r="Q286" s="31">
        <v>0</v>
      </c>
      <c r="R286" s="31">
        <v>0</v>
      </c>
      <c r="S286" s="31">
        <v>-21552</v>
      </c>
      <c r="T286" s="36">
        <f t="shared" si="70"/>
        <v>0</v>
      </c>
      <c r="U286" s="36">
        <f t="shared" si="71"/>
        <v>-1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200000</v>
      </c>
      <c r="E290" s="31">
        <v>200000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200000</v>
      </c>
      <c r="R290" s="31">
        <v>200000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200003</v>
      </c>
      <c r="E292" s="32">
        <f>SUM(E286:E291)</f>
        <v>200003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-1751</v>
      </c>
      <c r="Q292" s="32">
        <f>SUM(Q286:Q291)</f>
        <v>200000</v>
      </c>
      <c r="R292" s="32">
        <f>SUM(R286:R291)</f>
        <v>200000</v>
      </c>
      <c r="S292" s="32">
        <f>SUM(S286:S291)</f>
        <v>-21552</v>
      </c>
      <c r="T292" s="37">
        <f t="shared" si="70"/>
        <v>-0.10775999999999999</v>
      </c>
      <c r="U292" s="37">
        <f t="shared" si="71"/>
        <v>-1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27501000</v>
      </c>
      <c r="E293" s="31">
        <v>27501000</v>
      </c>
      <c r="F293" s="31">
        <v>7552687</v>
      </c>
      <c r="G293" s="36">
        <f t="shared" si="64"/>
        <v>0.2746331769753827</v>
      </c>
      <c r="H293" s="31">
        <v>8014528</v>
      </c>
      <c r="I293" s="36">
        <f t="shared" si="65"/>
        <v>0.29142678448056436</v>
      </c>
      <c r="J293" s="31">
        <v>7975651</v>
      </c>
      <c r="K293" s="36">
        <f t="shared" si="66"/>
        <v>0.29001312679538926</v>
      </c>
      <c r="L293" s="31">
        <v>0</v>
      </c>
      <c r="M293" s="36">
        <f t="shared" si="67"/>
        <v>0</v>
      </c>
      <c r="N293" s="31">
        <f t="shared" si="68"/>
        <v>23542866</v>
      </c>
      <c r="O293" s="36">
        <f t="shared" si="69"/>
        <v>0.85607308825133632</v>
      </c>
      <c r="P293" s="31">
        <v>6810787</v>
      </c>
      <c r="Q293" s="31">
        <v>26701000</v>
      </c>
      <c r="R293" s="31">
        <v>28101000</v>
      </c>
      <c r="S293" s="31">
        <v>20754728</v>
      </c>
      <c r="T293" s="36">
        <f t="shared" si="70"/>
        <v>0.73857613608056649</v>
      </c>
      <c r="U293" s="36">
        <f t="shared" si="71"/>
        <v>0.17103221698167914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27501000</v>
      </c>
      <c r="E298" s="32">
        <f>SUM(E293:E297)</f>
        <v>27501000</v>
      </c>
      <c r="F298" s="32">
        <f>SUM(F293:F297)</f>
        <v>7552687</v>
      </c>
      <c r="G298" s="37">
        <f t="shared" si="64"/>
        <v>0.2746331769753827</v>
      </c>
      <c r="H298" s="32">
        <f>SUM(H293:H297)</f>
        <v>8014528</v>
      </c>
      <c r="I298" s="37">
        <f t="shared" si="65"/>
        <v>0.29142678448056436</v>
      </c>
      <c r="J298" s="32">
        <f>SUM(J293:J297)</f>
        <v>7975651</v>
      </c>
      <c r="K298" s="37">
        <f t="shared" si="66"/>
        <v>0.29001312679538926</v>
      </c>
      <c r="L298" s="32">
        <f>SUM(L293:L297)</f>
        <v>0</v>
      </c>
      <c r="M298" s="37">
        <f t="shared" si="67"/>
        <v>0</v>
      </c>
      <c r="N298" s="32">
        <f t="shared" si="68"/>
        <v>23542866</v>
      </c>
      <c r="O298" s="37">
        <f t="shared" si="69"/>
        <v>0.85607308825133632</v>
      </c>
      <c r="P298" s="32">
        <f>SUM(P293:P297)</f>
        <v>6810787</v>
      </c>
      <c r="Q298" s="32">
        <f>SUM(Q293:Q297)</f>
        <v>26701000</v>
      </c>
      <c r="R298" s="32">
        <f>SUM(R293:R297)</f>
        <v>28101000</v>
      </c>
      <c r="S298" s="32">
        <f>SUM(S293:S297)</f>
        <v>20754728</v>
      </c>
      <c r="T298" s="37">
        <f t="shared" si="70"/>
        <v>0.73857613608056649</v>
      </c>
      <c r="U298" s="37">
        <f t="shared" si="71"/>
        <v>0.17103221698167914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34249290</v>
      </c>
      <c r="E299" s="32">
        <f>SUM(E263:E266,E268:E274,E276:E284,E286:E291,E293:E297)</f>
        <v>80486362</v>
      </c>
      <c r="F299" s="32">
        <f>SUM(F263:F266,F268:F274,F276:F284,F286:F291,F293:F297)</f>
        <v>10772609</v>
      </c>
      <c r="G299" s="37">
        <f t="shared" si="64"/>
        <v>0.31453525021978557</v>
      </c>
      <c r="H299" s="32">
        <f>SUM(H263:H266,H268:H274,H276:H284,H286:H291,H293:H297)</f>
        <v>12287573</v>
      </c>
      <c r="I299" s="37">
        <f t="shared" si="65"/>
        <v>0.35876869272326523</v>
      </c>
      <c r="J299" s="32">
        <f>SUM(J263:J266,J268:J274,J276:J284,J286:J291,J293:J297)</f>
        <v>13871678</v>
      </c>
      <c r="K299" s="37">
        <f t="shared" si="66"/>
        <v>0.17234817993140253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36931860</v>
      </c>
      <c r="O299" s="37">
        <f t="shared" si="69"/>
        <v>0.45885860762348779</v>
      </c>
      <c r="P299" s="32">
        <f>SUM(P263:P266,P268:P274,P276:P284,P286:P291,P293:P297)</f>
        <v>8631721</v>
      </c>
      <c r="Q299" s="32">
        <f>SUM(Q263:Q266,Q268:Q274,Q276:Q284,Q286:Q291,Q293:Q297)</f>
        <v>35705550</v>
      </c>
      <c r="R299" s="32">
        <f>SUM(R263:R266,R268:R274,R276:R284,R286:R291,R293:R297)</f>
        <v>35762676</v>
      </c>
      <c r="S299" s="32">
        <f>SUM(S263:S266,S268:S274,S276:S284,S286:S291,S293:S297)</f>
        <v>27699745</v>
      </c>
      <c r="T299" s="37">
        <f t="shared" si="70"/>
        <v>0.77454340944732436</v>
      </c>
      <c r="U299" s="37">
        <f t="shared" si="71"/>
        <v>0.60705819847513598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942399153</v>
      </c>
      <c r="E302" s="31">
        <v>978797509</v>
      </c>
      <c r="F302" s="31">
        <v>230846963</v>
      </c>
      <c r="G302" s="36">
        <f t="shared" ref="G302:G339" si="72">IF(($D302     =0),0,($F302     /$D302     ))</f>
        <v>0.24495667495575518</v>
      </c>
      <c r="H302" s="31">
        <v>193238006</v>
      </c>
      <c r="I302" s="36">
        <f t="shared" ref="I302:I339" si="73">IF(($D302     =0),0,($H302     /$D302     ))</f>
        <v>0.20504900220342198</v>
      </c>
      <c r="J302" s="31">
        <v>212488774</v>
      </c>
      <c r="K302" s="36">
        <f t="shared" ref="K302:K339" si="74">IF(($E302     =0),0,($J302     /$E302     ))</f>
        <v>0.21709165792329371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636573743</v>
      </c>
      <c r="O302" s="36">
        <f t="shared" ref="O302:O339" si="77">IF(($E302     =0),0,($N302     /$E302     ))</f>
        <v>0.65036305992478782</v>
      </c>
      <c r="P302" s="31">
        <v>183820637</v>
      </c>
      <c r="Q302" s="31">
        <v>898896805</v>
      </c>
      <c r="R302" s="31">
        <v>894217527</v>
      </c>
      <c r="S302" s="31">
        <v>610328888</v>
      </c>
      <c r="T302" s="36">
        <f t="shared" ref="T302:T339" si="78">IF(($R302     =0),0,($S302     /$R302     ))</f>
        <v>0.68252843359890891</v>
      </c>
      <c r="U302" s="36">
        <f t="shared" ref="U302:U339" si="79">IF(($P302     =0),0,(($J302     /$P302     )-1))</f>
        <v>0.15595711922160294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942399153</v>
      </c>
      <c r="E303" s="32">
        <f>E302</f>
        <v>978797509</v>
      </c>
      <c r="F303" s="32">
        <f>F302</f>
        <v>230846963</v>
      </c>
      <c r="G303" s="37">
        <f t="shared" si="72"/>
        <v>0.24495667495575518</v>
      </c>
      <c r="H303" s="32">
        <f>H302</f>
        <v>193238006</v>
      </c>
      <c r="I303" s="37">
        <f t="shared" si="73"/>
        <v>0.20504900220342198</v>
      </c>
      <c r="J303" s="32">
        <f>J302</f>
        <v>212488774</v>
      </c>
      <c r="K303" s="37">
        <f t="shared" si="74"/>
        <v>0.21709165792329371</v>
      </c>
      <c r="L303" s="32">
        <f>L302</f>
        <v>0</v>
      </c>
      <c r="M303" s="37">
        <f t="shared" si="75"/>
        <v>0</v>
      </c>
      <c r="N303" s="32">
        <f t="shared" si="76"/>
        <v>636573743</v>
      </c>
      <c r="O303" s="37">
        <f t="shared" si="77"/>
        <v>0.65036305992478782</v>
      </c>
      <c r="P303" s="32">
        <f>P302</f>
        <v>183820637</v>
      </c>
      <c r="Q303" s="32">
        <f>Q302</f>
        <v>898896805</v>
      </c>
      <c r="R303" s="32">
        <f>R302</f>
        <v>894217527</v>
      </c>
      <c r="S303" s="32">
        <f>S302</f>
        <v>610328888</v>
      </c>
      <c r="T303" s="37">
        <f t="shared" si="78"/>
        <v>0.68252843359890891</v>
      </c>
      <c r="U303" s="37">
        <f t="shared" si="79"/>
        <v>0.15595711922160294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106467</v>
      </c>
      <c r="E304" s="31">
        <v>510329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500000</v>
      </c>
      <c r="K304" s="36">
        <f t="shared" si="74"/>
        <v>0.97976011553331277</v>
      </c>
      <c r="L304" s="31">
        <v>0</v>
      </c>
      <c r="M304" s="36">
        <f t="shared" si="75"/>
        <v>0</v>
      </c>
      <c r="N304" s="31">
        <f t="shared" si="76"/>
        <v>500000</v>
      </c>
      <c r="O304" s="36">
        <f t="shared" si="77"/>
        <v>0.97976011553331277</v>
      </c>
      <c r="P304" s="31">
        <v>0</v>
      </c>
      <c r="Q304" s="31">
        <v>101494</v>
      </c>
      <c r="R304" s="31">
        <v>101494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3844000</v>
      </c>
      <c r="E305" s="31">
        <v>4303704</v>
      </c>
      <c r="F305" s="31">
        <v>2799407</v>
      </c>
      <c r="G305" s="36">
        <f t="shared" si="72"/>
        <v>0.72825364203954213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2799407</v>
      </c>
      <c r="O305" s="36">
        <f t="shared" si="77"/>
        <v>0.65046457656009804</v>
      </c>
      <c r="P305" s="31">
        <v>0</v>
      </c>
      <c r="Q305" s="31">
        <v>493000</v>
      </c>
      <c r="R305" s="31">
        <v>7123000</v>
      </c>
      <c r="S305" s="31">
        <v>163469</v>
      </c>
      <c r="T305" s="36">
        <f t="shared" si="78"/>
        <v>2.2949459497402781E-2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26413000</v>
      </c>
      <c r="E306" s="31">
        <v>27396512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16150579</v>
      </c>
      <c r="K306" s="36">
        <f t="shared" si="74"/>
        <v>0.58951223425814203</v>
      </c>
      <c r="L306" s="31">
        <v>0</v>
      </c>
      <c r="M306" s="36">
        <f t="shared" si="75"/>
        <v>0</v>
      </c>
      <c r="N306" s="31">
        <f t="shared" si="76"/>
        <v>16150579</v>
      </c>
      <c r="O306" s="36">
        <f t="shared" si="77"/>
        <v>0.58951223425814203</v>
      </c>
      <c r="P306" s="31">
        <v>0</v>
      </c>
      <c r="Q306" s="31">
        <v>10001000</v>
      </c>
      <c r="R306" s="31">
        <v>217169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53965659</v>
      </c>
      <c r="E307" s="31">
        <v>24265004</v>
      </c>
      <c r="F307" s="31">
        <v>902623</v>
      </c>
      <c r="G307" s="36">
        <f t="shared" si="72"/>
        <v>1.6725877469595987E-2</v>
      </c>
      <c r="H307" s="31">
        <v>880989</v>
      </c>
      <c r="I307" s="36">
        <f t="shared" si="73"/>
        <v>1.6324992899651239E-2</v>
      </c>
      <c r="J307" s="31">
        <v>857222</v>
      </c>
      <c r="K307" s="36">
        <f t="shared" si="74"/>
        <v>3.5327502933854865E-2</v>
      </c>
      <c r="L307" s="31">
        <v>0</v>
      </c>
      <c r="M307" s="36">
        <f t="shared" si="75"/>
        <v>0</v>
      </c>
      <c r="N307" s="31">
        <f t="shared" si="76"/>
        <v>2640834</v>
      </c>
      <c r="O307" s="36">
        <f t="shared" si="77"/>
        <v>0.10883303377984195</v>
      </c>
      <c r="P307" s="31">
        <v>820342</v>
      </c>
      <c r="Q307" s="31">
        <v>29021154</v>
      </c>
      <c r="R307" s="31">
        <v>21184267</v>
      </c>
      <c r="S307" s="31">
        <v>7019594</v>
      </c>
      <c r="T307" s="36">
        <f t="shared" si="78"/>
        <v>0.33135883342104783</v>
      </c>
      <c r="U307" s="36">
        <f t="shared" si="79"/>
        <v>4.4956859456178E-2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9836607</v>
      </c>
      <c r="E308" s="31">
        <v>8594876</v>
      </c>
      <c r="F308" s="31">
        <v>49285</v>
      </c>
      <c r="G308" s="36">
        <f t="shared" si="72"/>
        <v>5.0103658710772929E-3</v>
      </c>
      <c r="H308" s="31">
        <v>90760</v>
      </c>
      <c r="I308" s="36">
        <f t="shared" si="73"/>
        <v>9.2267587797296366E-3</v>
      </c>
      <c r="J308" s="31">
        <v>111498</v>
      </c>
      <c r="K308" s="36">
        <f t="shared" si="74"/>
        <v>1.2972612984759756E-2</v>
      </c>
      <c r="L308" s="31">
        <v>0</v>
      </c>
      <c r="M308" s="36">
        <f t="shared" si="75"/>
        <v>0</v>
      </c>
      <c r="N308" s="31">
        <f t="shared" si="76"/>
        <v>251543</v>
      </c>
      <c r="O308" s="36">
        <f t="shared" si="77"/>
        <v>2.9266623509169882E-2</v>
      </c>
      <c r="P308" s="31">
        <v>100779</v>
      </c>
      <c r="Q308" s="31">
        <v>443842</v>
      </c>
      <c r="R308" s="31">
        <v>523362</v>
      </c>
      <c r="S308" s="31">
        <v>381857</v>
      </c>
      <c r="T308" s="36">
        <f t="shared" si="78"/>
        <v>0.7296230907096809</v>
      </c>
      <c r="U308" s="36">
        <f t="shared" si="79"/>
        <v>0.10636144434852501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94165733</v>
      </c>
      <c r="E310" s="32">
        <f>SUM(E304:E309)</f>
        <v>65070425</v>
      </c>
      <c r="F310" s="32">
        <f>SUM(F304:F309)</f>
        <v>3751315</v>
      </c>
      <c r="G310" s="37">
        <f t="shared" si="72"/>
        <v>3.9837368440598236E-2</v>
      </c>
      <c r="H310" s="32">
        <f>SUM(H304:H309)</f>
        <v>971749</v>
      </c>
      <c r="I310" s="37">
        <f t="shared" si="73"/>
        <v>1.0319560725980862E-2</v>
      </c>
      <c r="J310" s="32">
        <f>SUM(J304:J309)</f>
        <v>17619299</v>
      </c>
      <c r="K310" s="37">
        <f t="shared" si="74"/>
        <v>0.27077276658328264</v>
      </c>
      <c r="L310" s="32">
        <f>SUM(L304:L309)</f>
        <v>0</v>
      </c>
      <c r="M310" s="37">
        <f t="shared" si="75"/>
        <v>0</v>
      </c>
      <c r="N310" s="32">
        <f t="shared" si="76"/>
        <v>22342363</v>
      </c>
      <c r="O310" s="37">
        <f t="shared" si="77"/>
        <v>0.34335664781657721</v>
      </c>
      <c r="P310" s="32">
        <f>SUM(P304:P309)</f>
        <v>921121</v>
      </c>
      <c r="Q310" s="32">
        <f>SUM(Q304:Q309)</f>
        <v>40060490</v>
      </c>
      <c r="R310" s="32">
        <f>SUM(R304:R309)</f>
        <v>29149292</v>
      </c>
      <c r="S310" s="32">
        <f>SUM(S304:S309)</f>
        <v>7564920</v>
      </c>
      <c r="T310" s="37">
        <f t="shared" si="78"/>
        <v>0.25952328447634337</v>
      </c>
      <c r="U310" s="37">
        <f t="shared" si="79"/>
        <v>18.12810477667972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34935945</v>
      </c>
      <c r="E311" s="31">
        <v>35359944</v>
      </c>
      <c r="F311" s="31">
        <v>74367</v>
      </c>
      <c r="G311" s="36">
        <f t="shared" si="72"/>
        <v>2.1286671936310867E-3</v>
      </c>
      <c r="H311" s="31">
        <v>5043333</v>
      </c>
      <c r="I311" s="36">
        <f t="shared" si="73"/>
        <v>0.14435942694551415</v>
      </c>
      <c r="J311" s="31">
        <v>3587542</v>
      </c>
      <c r="K311" s="36">
        <f t="shared" si="74"/>
        <v>0.10145779642637442</v>
      </c>
      <c r="L311" s="31">
        <v>0</v>
      </c>
      <c r="M311" s="36">
        <f t="shared" si="75"/>
        <v>0</v>
      </c>
      <c r="N311" s="31">
        <f t="shared" si="76"/>
        <v>8705242</v>
      </c>
      <c r="O311" s="36">
        <f t="shared" si="77"/>
        <v>0.24618936048088763</v>
      </c>
      <c r="P311" s="31">
        <v>85925</v>
      </c>
      <c r="Q311" s="31">
        <v>6188876</v>
      </c>
      <c r="R311" s="31">
        <v>31033877</v>
      </c>
      <c r="S311" s="31">
        <v>246644</v>
      </c>
      <c r="T311" s="36">
        <f t="shared" si="78"/>
        <v>7.9475729055702576E-3</v>
      </c>
      <c r="U311" s="36">
        <f t="shared" si="79"/>
        <v>40.75201629327902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24623925</v>
      </c>
      <c r="E312" s="31">
        <v>26422329</v>
      </c>
      <c r="F312" s="31">
        <v>3922303</v>
      </c>
      <c r="G312" s="36">
        <f t="shared" si="72"/>
        <v>0.15928829380368889</v>
      </c>
      <c r="H312" s="31">
        <v>3908998</v>
      </c>
      <c r="I312" s="36">
        <f t="shared" si="73"/>
        <v>0.15874796564723129</v>
      </c>
      <c r="J312" s="31">
        <v>3821682</v>
      </c>
      <c r="K312" s="36">
        <f t="shared" si="74"/>
        <v>0.14463834736143055</v>
      </c>
      <c r="L312" s="31">
        <v>0</v>
      </c>
      <c r="M312" s="36">
        <f t="shared" si="75"/>
        <v>0</v>
      </c>
      <c r="N312" s="31">
        <f t="shared" si="76"/>
        <v>11652983</v>
      </c>
      <c r="O312" s="36">
        <f t="shared" si="77"/>
        <v>0.44102785185969035</v>
      </c>
      <c r="P312" s="31">
        <v>4315817</v>
      </c>
      <c r="Q312" s="31">
        <v>47878192</v>
      </c>
      <c r="R312" s="31">
        <v>38133712</v>
      </c>
      <c r="S312" s="31">
        <v>11834049</v>
      </c>
      <c r="T312" s="36">
        <f t="shared" si="78"/>
        <v>0.31033037119491541</v>
      </c>
      <c r="U312" s="36">
        <f t="shared" si="79"/>
        <v>-0.11449396487385821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9651966</v>
      </c>
      <c r="E313" s="31">
        <v>16051966</v>
      </c>
      <c r="F313" s="31">
        <v>1863655</v>
      </c>
      <c r="G313" s="36">
        <f t="shared" si="72"/>
        <v>0.19308553304062612</v>
      </c>
      <c r="H313" s="31">
        <v>1879762</v>
      </c>
      <c r="I313" s="36">
        <f t="shared" si="73"/>
        <v>0.19475431223027515</v>
      </c>
      <c r="J313" s="31">
        <v>2001142</v>
      </c>
      <c r="K313" s="36">
        <f t="shared" si="74"/>
        <v>0.12466647387615946</v>
      </c>
      <c r="L313" s="31">
        <v>0</v>
      </c>
      <c r="M313" s="36">
        <f t="shared" si="75"/>
        <v>0</v>
      </c>
      <c r="N313" s="31">
        <f t="shared" si="76"/>
        <v>5744559</v>
      </c>
      <c r="O313" s="36">
        <f t="shared" si="77"/>
        <v>0.35787261199033188</v>
      </c>
      <c r="P313" s="31">
        <v>1463755</v>
      </c>
      <c r="Q313" s="31">
        <v>10500525</v>
      </c>
      <c r="R313" s="31">
        <v>10864037</v>
      </c>
      <c r="S313" s="31">
        <v>5336271</v>
      </c>
      <c r="T313" s="36">
        <f t="shared" si="78"/>
        <v>0.49118674761509007</v>
      </c>
      <c r="U313" s="36">
        <f t="shared" si="79"/>
        <v>0.36712906189901995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32606900</v>
      </c>
      <c r="E314" s="31">
        <v>29160380</v>
      </c>
      <c r="F314" s="31">
        <v>2329287</v>
      </c>
      <c r="G314" s="36">
        <f t="shared" si="72"/>
        <v>7.143540170945413E-2</v>
      </c>
      <c r="H314" s="31">
        <v>14197694</v>
      </c>
      <c r="I314" s="36">
        <f t="shared" si="73"/>
        <v>0.43541992645728356</v>
      </c>
      <c r="J314" s="31">
        <v>9694164</v>
      </c>
      <c r="K314" s="36">
        <f t="shared" si="74"/>
        <v>0.33244299285537432</v>
      </c>
      <c r="L314" s="31">
        <v>0</v>
      </c>
      <c r="M314" s="36">
        <f t="shared" si="75"/>
        <v>0</v>
      </c>
      <c r="N314" s="31">
        <f t="shared" si="76"/>
        <v>26221145</v>
      </c>
      <c r="O314" s="36">
        <f t="shared" si="77"/>
        <v>0.89920450282197972</v>
      </c>
      <c r="P314" s="31">
        <v>11949865</v>
      </c>
      <c r="Q314" s="31">
        <v>27547070</v>
      </c>
      <c r="R314" s="31">
        <v>32720878</v>
      </c>
      <c r="S314" s="31">
        <v>23615757</v>
      </c>
      <c r="T314" s="36">
        <f t="shared" si="78"/>
        <v>0.72173359773536638</v>
      </c>
      <c r="U314" s="36">
        <f t="shared" si="79"/>
        <v>-0.18876372243535811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35443723</v>
      </c>
      <c r="E315" s="31">
        <v>43592562</v>
      </c>
      <c r="F315" s="31">
        <v>8864</v>
      </c>
      <c r="G315" s="36">
        <f t="shared" si="72"/>
        <v>2.5008659502276327E-4</v>
      </c>
      <c r="H315" s="31">
        <v>13326763</v>
      </c>
      <c r="I315" s="36">
        <f t="shared" si="73"/>
        <v>0.37599783183047675</v>
      </c>
      <c r="J315" s="31">
        <v>16222997</v>
      </c>
      <c r="K315" s="36">
        <f t="shared" si="74"/>
        <v>0.37215057467831325</v>
      </c>
      <c r="L315" s="31">
        <v>0</v>
      </c>
      <c r="M315" s="36">
        <f t="shared" si="75"/>
        <v>0</v>
      </c>
      <c r="N315" s="31">
        <f t="shared" si="76"/>
        <v>29558624</v>
      </c>
      <c r="O315" s="36">
        <f t="shared" si="77"/>
        <v>0.67806576727470158</v>
      </c>
      <c r="P315" s="31">
        <v>8706346</v>
      </c>
      <c r="Q315" s="31">
        <v>20685364</v>
      </c>
      <c r="R315" s="31">
        <v>36234508</v>
      </c>
      <c r="S315" s="31">
        <v>9750447</v>
      </c>
      <c r="T315" s="36">
        <f t="shared" si="78"/>
        <v>0.2690928492805808</v>
      </c>
      <c r="U315" s="36">
        <f t="shared" si="79"/>
        <v>0.86335312196413971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137262459</v>
      </c>
      <c r="E317" s="32">
        <f>SUM(E311:E316)</f>
        <v>150587181</v>
      </c>
      <c r="F317" s="32">
        <f>SUM(F311:F316)</f>
        <v>8198476</v>
      </c>
      <c r="G317" s="37">
        <f t="shared" si="72"/>
        <v>5.9728465158853085E-2</v>
      </c>
      <c r="H317" s="32">
        <f>SUM(H311:H316)</f>
        <v>38356550</v>
      </c>
      <c r="I317" s="37">
        <f t="shared" si="73"/>
        <v>0.27943947878713143</v>
      </c>
      <c r="J317" s="32">
        <f>SUM(J311:J316)</f>
        <v>35327527</v>
      </c>
      <c r="K317" s="37">
        <f t="shared" si="74"/>
        <v>0.23459850144880526</v>
      </c>
      <c r="L317" s="32">
        <f>SUM(L311:L316)</f>
        <v>0</v>
      </c>
      <c r="M317" s="37">
        <f t="shared" si="75"/>
        <v>0</v>
      </c>
      <c r="N317" s="32">
        <f t="shared" si="76"/>
        <v>81882553</v>
      </c>
      <c r="O317" s="37">
        <f t="shared" si="77"/>
        <v>0.54375513543878617</v>
      </c>
      <c r="P317" s="32">
        <f>SUM(P311:P316)</f>
        <v>26521708</v>
      </c>
      <c r="Q317" s="32">
        <f>SUM(Q311:Q316)</f>
        <v>112800027</v>
      </c>
      <c r="R317" s="32">
        <f>SUM(R311:R316)</f>
        <v>148987012</v>
      </c>
      <c r="S317" s="32">
        <f>SUM(S311:S316)</f>
        <v>50783168</v>
      </c>
      <c r="T317" s="37">
        <f t="shared" si="78"/>
        <v>0.3408563425649479</v>
      </c>
      <c r="U317" s="37">
        <f t="shared" si="79"/>
        <v>0.33202307332544345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5000000</v>
      </c>
      <c r="E318" s="31">
        <v>8000000</v>
      </c>
      <c r="F318" s="31">
        <v>0</v>
      </c>
      <c r="G318" s="36">
        <f t="shared" si="72"/>
        <v>0</v>
      </c>
      <c r="H318" s="31">
        <v>1288200</v>
      </c>
      <c r="I318" s="36">
        <f t="shared" si="73"/>
        <v>0.25763999999999998</v>
      </c>
      <c r="J318" s="31">
        <v>3425488</v>
      </c>
      <c r="K318" s="36">
        <f t="shared" si="74"/>
        <v>0.42818600000000001</v>
      </c>
      <c r="L318" s="31">
        <v>0</v>
      </c>
      <c r="M318" s="36">
        <f t="shared" si="75"/>
        <v>0</v>
      </c>
      <c r="N318" s="31">
        <f t="shared" si="76"/>
        <v>4713688</v>
      </c>
      <c r="O318" s="36">
        <f t="shared" si="77"/>
        <v>0.58921100000000004</v>
      </c>
      <c r="P318" s="31">
        <v>0</v>
      </c>
      <c r="Q318" s="31">
        <v>9350000</v>
      </c>
      <c r="R318" s="31">
        <v>10148568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84914000</v>
      </c>
      <c r="E319" s="31">
        <v>79947280</v>
      </c>
      <c r="F319" s="31">
        <v>25346940</v>
      </c>
      <c r="G319" s="36">
        <f t="shared" si="72"/>
        <v>0.29850130720493678</v>
      </c>
      <c r="H319" s="31">
        <v>32134380</v>
      </c>
      <c r="I319" s="36">
        <f t="shared" si="73"/>
        <v>0.37843441599736205</v>
      </c>
      <c r="J319" s="31">
        <v>10611601</v>
      </c>
      <c r="K319" s="36">
        <f t="shared" si="74"/>
        <v>0.13273248320643305</v>
      </c>
      <c r="L319" s="31">
        <v>0</v>
      </c>
      <c r="M319" s="36">
        <f t="shared" si="75"/>
        <v>0</v>
      </c>
      <c r="N319" s="31">
        <f t="shared" si="76"/>
        <v>68092921</v>
      </c>
      <c r="O319" s="36">
        <f t="shared" si="77"/>
        <v>0.85172279782376581</v>
      </c>
      <c r="P319" s="31">
        <v>21472107</v>
      </c>
      <c r="Q319" s="31">
        <v>113454400</v>
      </c>
      <c r="R319" s="31">
        <v>105385400</v>
      </c>
      <c r="S319" s="31">
        <v>74742628</v>
      </c>
      <c r="T319" s="36">
        <f t="shared" si="78"/>
        <v>0.70923133564990981</v>
      </c>
      <c r="U319" s="36">
        <f t="shared" si="79"/>
        <v>-0.50579600781609368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4857000</v>
      </c>
      <c r="E320" s="31">
        <v>6857000</v>
      </c>
      <c r="F320" s="31">
        <v>35000</v>
      </c>
      <c r="G320" s="36">
        <f t="shared" si="72"/>
        <v>7.2060942968910852E-3</v>
      </c>
      <c r="H320" s="31">
        <v>61659</v>
      </c>
      <c r="I320" s="36">
        <f t="shared" si="73"/>
        <v>1.2694873378628783E-2</v>
      </c>
      <c r="J320" s="31">
        <v>42294</v>
      </c>
      <c r="K320" s="36">
        <f t="shared" si="74"/>
        <v>6.168003500072918E-3</v>
      </c>
      <c r="L320" s="31">
        <v>0</v>
      </c>
      <c r="M320" s="36">
        <f t="shared" si="75"/>
        <v>0</v>
      </c>
      <c r="N320" s="31">
        <f t="shared" si="76"/>
        <v>138953</v>
      </c>
      <c r="O320" s="36">
        <f t="shared" si="77"/>
        <v>2.0264401341694618E-2</v>
      </c>
      <c r="P320" s="31">
        <v>107625</v>
      </c>
      <c r="Q320" s="31">
        <v>4225000</v>
      </c>
      <c r="R320" s="31">
        <v>4870000</v>
      </c>
      <c r="S320" s="31">
        <v>145563</v>
      </c>
      <c r="T320" s="36">
        <f t="shared" si="78"/>
        <v>2.9889733059548253E-2</v>
      </c>
      <c r="U320" s="36">
        <f t="shared" si="79"/>
        <v>-0.60702439024390242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97971000</v>
      </c>
      <c r="E321" s="31">
        <v>129937704</v>
      </c>
      <c r="F321" s="31">
        <v>0</v>
      </c>
      <c r="G321" s="36">
        <f t="shared" si="72"/>
        <v>0</v>
      </c>
      <c r="H321" s="31">
        <v>48280608</v>
      </c>
      <c r="I321" s="36">
        <f t="shared" si="73"/>
        <v>0.49280509538536915</v>
      </c>
      <c r="J321" s="31">
        <v>37951308</v>
      </c>
      <c r="K321" s="36">
        <f t="shared" si="74"/>
        <v>0.29207309989100622</v>
      </c>
      <c r="L321" s="31">
        <v>0</v>
      </c>
      <c r="M321" s="36">
        <f t="shared" si="75"/>
        <v>0</v>
      </c>
      <c r="N321" s="31">
        <f t="shared" si="76"/>
        <v>86231916</v>
      </c>
      <c r="O321" s="36">
        <f t="shared" si="77"/>
        <v>0.66364044727156335</v>
      </c>
      <c r="P321" s="31">
        <v>18588134</v>
      </c>
      <c r="Q321" s="31">
        <v>60636087</v>
      </c>
      <c r="R321" s="31">
        <v>79441518</v>
      </c>
      <c r="S321" s="31">
        <v>33953924</v>
      </c>
      <c r="T321" s="36">
        <f t="shared" si="78"/>
        <v>0.42740779449858951</v>
      </c>
      <c r="U321" s="36">
        <f t="shared" si="79"/>
        <v>1.0416954170870514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192742000</v>
      </c>
      <c r="E323" s="32">
        <f>SUM(E318:E322)</f>
        <v>224741984</v>
      </c>
      <c r="F323" s="32">
        <f>SUM(F318:F322)</f>
        <v>25381940</v>
      </c>
      <c r="G323" s="37">
        <f t="shared" si="72"/>
        <v>0.13168868227993899</v>
      </c>
      <c r="H323" s="32">
        <f>SUM(H318:H322)</f>
        <v>81764847</v>
      </c>
      <c r="I323" s="37">
        <f t="shared" si="73"/>
        <v>0.42421914787643583</v>
      </c>
      <c r="J323" s="32">
        <f>SUM(J318:J322)</f>
        <v>52030691</v>
      </c>
      <c r="K323" s="37">
        <f t="shared" si="74"/>
        <v>0.23151300025899924</v>
      </c>
      <c r="L323" s="32">
        <f>SUM(L318:L322)</f>
        <v>0</v>
      </c>
      <c r="M323" s="37">
        <f t="shared" si="75"/>
        <v>0</v>
      </c>
      <c r="N323" s="32">
        <f t="shared" si="76"/>
        <v>159177478</v>
      </c>
      <c r="O323" s="37">
        <f t="shared" si="77"/>
        <v>0.70826765505460698</v>
      </c>
      <c r="P323" s="32">
        <f>SUM(P318:P322)</f>
        <v>40167866</v>
      </c>
      <c r="Q323" s="32">
        <f>SUM(Q318:Q322)</f>
        <v>187665487</v>
      </c>
      <c r="R323" s="32">
        <f>SUM(R318:R322)</f>
        <v>199845486</v>
      </c>
      <c r="S323" s="32">
        <f>SUM(S318:S322)</f>
        <v>108842115</v>
      </c>
      <c r="T323" s="37">
        <f t="shared" si="78"/>
        <v>0.54463134083498888</v>
      </c>
      <c r="U323" s="37">
        <f t="shared" si="79"/>
        <v>0.29533122322206506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19870000</v>
      </c>
      <c r="E324" s="31">
        <v>19870000</v>
      </c>
      <c r="F324" s="31">
        <v>0</v>
      </c>
      <c r="G324" s="36">
        <f t="shared" si="72"/>
        <v>0</v>
      </c>
      <c r="H324" s="31">
        <v>5822625</v>
      </c>
      <c r="I324" s="36">
        <f t="shared" si="73"/>
        <v>0.2930359838953196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5822625</v>
      </c>
      <c r="O324" s="36">
        <f t="shared" si="77"/>
        <v>0.2930359838953196</v>
      </c>
      <c r="P324" s="31">
        <v>0</v>
      </c>
      <c r="Q324" s="31">
        <v>20370000</v>
      </c>
      <c r="R324" s="31">
        <v>26046000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12134319</v>
      </c>
      <c r="E325" s="31">
        <v>26035319</v>
      </c>
      <c r="F325" s="31">
        <v>393457</v>
      </c>
      <c r="G325" s="36">
        <f t="shared" si="72"/>
        <v>3.2425140627998984E-2</v>
      </c>
      <c r="H325" s="31">
        <v>5304301</v>
      </c>
      <c r="I325" s="36">
        <f t="shared" si="73"/>
        <v>0.43713215385222687</v>
      </c>
      <c r="J325" s="31">
        <v>6455907</v>
      </c>
      <c r="K325" s="36">
        <f t="shared" si="74"/>
        <v>0.24796727092147403</v>
      </c>
      <c r="L325" s="31">
        <v>0</v>
      </c>
      <c r="M325" s="36">
        <f t="shared" si="75"/>
        <v>0</v>
      </c>
      <c r="N325" s="31">
        <f t="shared" si="76"/>
        <v>12153665</v>
      </c>
      <c r="O325" s="36">
        <f t="shared" si="77"/>
        <v>0.46681452222651854</v>
      </c>
      <c r="P325" s="31">
        <v>6248354</v>
      </c>
      <c r="Q325" s="31">
        <v>30458482</v>
      </c>
      <c r="R325" s="31">
        <v>32423111</v>
      </c>
      <c r="S325" s="31">
        <v>9961005</v>
      </c>
      <c r="T325" s="36">
        <f t="shared" si="78"/>
        <v>0.30721928565090501</v>
      </c>
      <c r="U325" s="36">
        <f t="shared" si="79"/>
        <v>3.3217228089189588E-2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46724600</v>
      </c>
      <c r="E326" s="31">
        <v>36962198</v>
      </c>
      <c r="F326" s="31">
        <v>14189110</v>
      </c>
      <c r="G326" s="36">
        <f t="shared" si="72"/>
        <v>0.30367536586723054</v>
      </c>
      <c r="H326" s="31">
        <v>2383876</v>
      </c>
      <c r="I326" s="36">
        <f t="shared" si="73"/>
        <v>5.1019719804984952E-2</v>
      </c>
      <c r="J326" s="31">
        <v>3425828</v>
      </c>
      <c r="K326" s="36">
        <f t="shared" si="74"/>
        <v>9.2684639587721482E-2</v>
      </c>
      <c r="L326" s="31">
        <v>0</v>
      </c>
      <c r="M326" s="36">
        <f t="shared" si="75"/>
        <v>0</v>
      </c>
      <c r="N326" s="31">
        <f t="shared" si="76"/>
        <v>19998814</v>
      </c>
      <c r="O326" s="36">
        <f t="shared" si="77"/>
        <v>0.5410612756308486</v>
      </c>
      <c r="P326" s="31">
        <v>894985</v>
      </c>
      <c r="Q326" s="31">
        <v>68316500</v>
      </c>
      <c r="R326" s="31">
        <v>32844264</v>
      </c>
      <c r="S326" s="31">
        <v>2275002</v>
      </c>
      <c r="T326" s="36">
        <f t="shared" si="78"/>
        <v>6.9266341300873724E-2</v>
      </c>
      <c r="U326" s="36">
        <f t="shared" si="79"/>
        <v>2.8278049352782451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29940600</v>
      </c>
      <c r="E327" s="31">
        <v>30063100</v>
      </c>
      <c r="F327" s="31">
        <v>455829</v>
      </c>
      <c r="G327" s="36">
        <f t="shared" si="72"/>
        <v>1.5224444399911826E-2</v>
      </c>
      <c r="H327" s="31">
        <v>271752</v>
      </c>
      <c r="I327" s="36">
        <f t="shared" si="73"/>
        <v>9.0763712150057109E-3</v>
      </c>
      <c r="J327" s="31">
        <v>2082681</v>
      </c>
      <c r="K327" s="36">
        <f t="shared" si="74"/>
        <v>6.9276987403162016E-2</v>
      </c>
      <c r="L327" s="31">
        <v>0</v>
      </c>
      <c r="M327" s="36">
        <f t="shared" si="75"/>
        <v>0</v>
      </c>
      <c r="N327" s="31">
        <f t="shared" si="76"/>
        <v>2810262</v>
      </c>
      <c r="O327" s="36">
        <f t="shared" si="77"/>
        <v>9.3478782959841134E-2</v>
      </c>
      <c r="P327" s="31">
        <v>807851</v>
      </c>
      <c r="Q327" s="31">
        <v>23399240</v>
      </c>
      <c r="R327" s="31">
        <v>27420240</v>
      </c>
      <c r="S327" s="31">
        <v>2252449</v>
      </c>
      <c r="T327" s="36">
        <f t="shared" si="78"/>
        <v>8.2145488150359006E-2</v>
      </c>
      <c r="U327" s="36">
        <f t="shared" si="79"/>
        <v>1.5780509029511629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167000</v>
      </c>
      <c r="E328" s="31">
        <v>167000</v>
      </c>
      <c r="F328" s="31">
        <v>0</v>
      </c>
      <c r="G328" s="36">
        <f t="shared" si="72"/>
        <v>0</v>
      </c>
      <c r="H328" s="31">
        <v>62576</v>
      </c>
      <c r="I328" s="36">
        <f t="shared" si="73"/>
        <v>0.37470658682634733</v>
      </c>
      <c r="J328" s="31">
        <v>202744</v>
      </c>
      <c r="K328" s="36">
        <f t="shared" si="74"/>
        <v>1.2140359281437125</v>
      </c>
      <c r="L328" s="31">
        <v>0</v>
      </c>
      <c r="M328" s="36">
        <f t="shared" si="75"/>
        <v>0</v>
      </c>
      <c r="N328" s="31">
        <f t="shared" si="76"/>
        <v>265320</v>
      </c>
      <c r="O328" s="36">
        <f t="shared" si="77"/>
        <v>1.5887425149700598</v>
      </c>
      <c r="P328" s="31">
        <v>0</v>
      </c>
      <c r="Q328" s="31">
        <v>0</v>
      </c>
      <c r="R328" s="31">
        <v>2329400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6729000</v>
      </c>
      <c r="E329" s="31">
        <v>15642823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1893000</v>
      </c>
      <c r="R329" s="31">
        <v>11162000</v>
      </c>
      <c r="S329" s="31">
        <v>234000</v>
      </c>
      <c r="T329" s="36">
        <f t="shared" si="78"/>
        <v>2.0963984948933884E-2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21912216</v>
      </c>
      <c r="E330" s="31">
        <v>23169606</v>
      </c>
      <c r="F330" s="31">
        <v>2572988</v>
      </c>
      <c r="G330" s="36">
        <f t="shared" si="72"/>
        <v>0.11742253727327259</v>
      </c>
      <c r="H330" s="31">
        <v>7984383</v>
      </c>
      <c r="I330" s="36">
        <f t="shared" si="73"/>
        <v>0.3643804442234414</v>
      </c>
      <c r="J330" s="31">
        <v>5769029</v>
      </c>
      <c r="K330" s="36">
        <f t="shared" si="74"/>
        <v>0.24899124309666726</v>
      </c>
      <c r="L330" s="31">
        <v>0</v>
      </c>
      <c r="M330" s="36">
        <f t="shared" si="75"/>
        <v>0</v>
      </c>
      <c r="N330" s="31">
        <f t="shared" si="76"/>
        <v>16326400</v>
      </c>
      <c r="O330" s="36">
        <f t="shared" si="77"/>
        <v>0.70464728662196496</v>
      </c>
      <c r="P330" s="31">
        <v>5073704</v>
      </c>
      <c r="Q330" s="31">
        <v>33735492</v>
      </c>
      <c r="R330" s="31">
        <v>32616783</v>
      </c>
      <c r="S330" s="31">
        <v>20290604</v>
      </c>
      <c r="T330" s="36">
        <f t="shared" si="78"/>
        <v>0.62209090332421813</v>
      </c>
      <c r="U330" s="36">
        <f t="shared" si="79"/>
        <v>0.13704484928565019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137477735</v>
      </c>
      <c r="E332" s="32">
        <f>SUM(E324:E331)</f>
        <v>151910046</v>
      </c>
      <c r="F332" s="32">
        <f>SUM(F324:F331)</f>
        <v>17611384</v>
      </c>
      <c r="G332" s="37">
        <f t="shared" si="72"/>
        <v>0.12810353618351364</v>
      </c>
      <c r="H332" s="32">
        <f>SUM(H324:H331)</f>
        <v>21829513</v>
      </c>
      <c r="I332" s="37">
        <f t="shared" si="73"/>
        <v>0.1587858062980162</v>
      </c>
      <c r="J332" s="32">
        <f>SUM(J324:J331)</f>
        <v>17936189</v>
      </c>
      <c r="K332" s="37">
        <f t="shared" si="74"/>
        <v>0.11807111821952841</v>
      </c>
      <c r="L332" s="32">
        <f>SUM(L324:L331)</f>
        <v>0</v>
      </c>
      <c r="M332" s="37">
        <f t="shared" si="75"/>
        <v>0</v>
      </c>
      <c r="N332" s="32">
        <f t="shared" si="76"/>
        <v>57377086</v>
      </c>
      <c r="O332" s="37">
        <f t="shared" si="77"/>
        <v>0.37770435537884045</v>
      </c>
      <c r="P332" s="32">
        <f>SUM(P324:P331)</f>
        <v>13024894</v>
      </c>
      <c r="Q332" s="32">
        <f>SUM(Q324:Q331)</f>
        <v>178172714</v>
      </c>
      <c r="R332" s="32">
        <f>SUM(R324:R331)</f>
        <v>164841798</v>
      </c>
      <c r="S332" s="32">
        <f>SUM(S324:S331)</f>
        <v>35013060</v>
      </c>
      <c r="T332" s="37">
        <f t="shared" si="78"/>
        <v>0.2124040166074869</v>
      </c>
      <c r="U332" s="37">
        <f t="shared" si="79"/>
        <v>0.37706986329408898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18216</v>
      </c>
      <c r="E333" s="31">
        <v>18520</v>
      </c>
      <c r="F333" s="31">
        <v>4408</v>
      </c>
      <c r="G333" s="36">
        <f t="shared" si="72"/>
        <v>0.24198506807202461</v>
      </c>
      <c r="H333" s="31">
        <v>4448</v>
      </c>
      <c r="I333" s="36">
        <f t="shared" si="73"/>
        <v>0.24418093983311376</v>
      </c>
      <c r="J333" s="31">
        <v>4511</v>
      </c>
      <c r="K333" s="36">
        <f t="shared" si="74"/>
        <v>0.24357451403887689</v>
      </c>
      <c r="L333" s="31">
        <v>0</v>
      </c>
      <c r="M333" s="36">
        <f t="shared" si="75"/>
        <v>0</v>
      </c>
      <c r="N333" s="31">
        <f t="shared" si="76"/>
        <v>13367</v>
      </c>
      <c r="O333" s="36">
        <f t="shared" si="77"/>
        <v>0.72176025917926567</v>
      </c>
      <c r="P333" s="31">
        <v>2691</v>
      </c>
      <c r="Q333" s="31">
        <v>12924</v>
      </c>
      <c r="R333" s="31">
        <v>10872</v>
      </c>
      <c r="S333" s="31">
        <v>8133</v>
      </c>
      <c r="T333" s="36">
        <f t="shared" si="78"/>
        <v>0.7480684326710817</v>
      </c>
      <c r="U333" s="36">
        <f t="shared" si="79"/>
        <v>0.67632850241545883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282000</v>
      </c>
      <c r="E334" s="31">
        <v>60000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180000</v>
      </c>
      <c r="R334" s="31">
        <v>180000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1527000</v>
      </c>
      <c r="E335" s="31">
        <v>90000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932000</v>
      </c>
      <c r="R335" s="31">
        <v>1135000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1827216</v>
      </c>
      <c r="E337" s="32">
        <f>SUM(E333:E336)</f>
        <v>168520</v>
      </c>
      <c r="F337" s="32">
        <f>SUM(F333:F336)</f>
        <v>4408</v>
      </c>
      <c r="G337" s="37">
        <f t="shared" si="72"/>
        <v>2.4124132012854527E-3</v>
      </c>
      <c r="H337" s="32">
        <f>SUM(H333:H336)</f>
        <v>4448</v>
      </c>
      <c r="I337" s="37">
        <f t="shared" si="73"/>
        <v>2.4343044281573715E-3</v>
      </c>
      <c r="J337" s="32">
        <f>SUM(J333:J336)</f>
        <v>4511</v>
      </c>
      <c r="K337" s="37">
        <f t="shared" si="74"/>
        <v>2.6768336102539758E-2</v>
      </c>
      <c r="L337" s="32">
        <f>SUM(L333:L336)</f>
        <v>0</v>
      </c>
      <c r="M337" s="37">
        <f t="shared" si="75"/>
        <v>0</v>
      </c>
      <c r="N337" s="32">
        <f t="shared" si="76"/>
        <v>13367</v>
      </c>
      <c r="O337" s="37">
        <f t="shared" si="77"/>
        <v>7.9319962022311896E-2</v>
      </c>
      <c r="P337" s="32">
        <f>SUM(P333:P336)</f>
        <v>2691</v>
      </c>
      <c r="Q337" s="32">
        <f>SUM(Q333:Q336)</f>
        <v>1124924</v>
      </c>
      <c r="R337" s="32">
        <f>SUM(R333:R336)</f>
        <v>1325872</v>
      </c>
      <c r="S337" s="32">
        <f>SUM(S333:S336)</f>
        <v>8133</v>
      </c>
      <c r="T337" s="37">
        <f t="shared" si="78"/>
        <v>6.134076290924011E-3</v>
      </c>
      <c r="U337" s="37">
        <f t="shared" si="79"/>
        <v>0.67632850241545883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1505874296</v>
      </c>
      <c r="E338" s="32">
        <f>SUM(E302,E304:E309,E311:E316,E318:E322,E324:E331,E333:E336)</f>
        <v>1571275665</v>
      </c>
      <c r="F338" s="32">
        <f>SUM(F302,F304:F309,F311:F316,F318:F322,F324:F331,F333:F336)</f>
        <v>285794486</v>
      </c>
      <c r="G338" s="37">
        <f t="shared" si="72"/>
        <v>0.18978641627601034</v>
      </c>
      <c r="H338" s="32">
        <f>SUM(H302,H304:H309,H311:H316,H318:H322,H324:H331,H333:H336)</f>
        <v>336165113</v>
      </c>
      <c r="I338" s="37">
        <f t="shared" si="73"/>
        <v>0.22323583973306627</v>
      </c>
      <c r="J338" s="32">
        <f>SUM(J302,J304:J309,J311:J316,J318:J322,J324:J331,J333:J336)</f>
        <v>335406991</v>
      </c>
      <c r="K338" s="37">
        <f t="shared" si="74"/>
        <v>0.2134615831398369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957366590</v>
      </c>
      <c r="O338" s="37">
        <f t="shared" si="77"/>
        <v>0.60929257120519331</v>
      </c>
      <c r="P338" s="32">
        <f>SUM(P302,P304:P309,P311:P316,P318:P322,P324:P331,P333:P336)</f>
        <v>264458917</v>
      </c>
      <c r="Q338" s="32">
        <f>SUM(Q302,Q304:Q309,Q311:Q316,Q318:Q322,Q324:Q331,Q333:Q336)</f>
        <v>1418720447</v>
      </c>
      <c r="R338" s="32">
        <f>SUM(R302,R304:R309,R311:R316,R318:R322,R324:R331,R333:R336)</f>
        <v>1438366987</v>
      </c>
      <c r="S338" s="32">
        <f>SUM(S302,S304:S309,S311:S316,S318:S322,S324:S331,S333:S336)</f>
        <v>812540284</v>
      </c>
      <c r="T338" s="37">
        <f t="shared" si="78"/>
        <v>0.56490470884257027</v>
      </c>
      <c r="U338" s="37">
        <f t="shared" si="79"/>
        <v>0.26827635386557991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4338267604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4459737354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656701456</v>
      </c>
      <c r="G339" s="39">
        <f t="shared" si="72"/>
        <v>0.15137412348526022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734829769</v>
      </c>
      <c r="I339" s="39">
        <f t="shared" si="73"/>
        <v>0.16938322760967237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805811388</v>
      </c>
      <c r="K339" s="39">
        <f t="shared" si="74"/>
        <v>0.1806858395544878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2197342613</v>
      </c>
      <c r="O339" s="39">
        <f t="shared" si="77"/>
        <v>0.49270673104306761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709271588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3776721756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4551358370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2046263501</v>
      </c>
      <c r="T339" s="39">
        <f t="shared" si="78"/>
        <v>0.44959401889506673</v>
      </c>
      <c r="U339" s="39">
        <f t="shared" si="79"/>
        <v>0.13611119017501094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39971</v>
      </c>
      <c r="E8" s="31">
        <v>39971</v>
      </c>
      <c r="F8" s="31">
        <v>149732</v>
      </c>
      <c r="G8" s="36">
        <f>IF(($D8       =0),0,($F8       /$D8       ))</f>
        <v>3.7460158614995871</v>
      </c>
      <c r="H8" s="31">
        <v>976993</v>
      </c>
      <c r="I8" s="36">
        <f>IF(($D8       =0),0,($H8       /$D8       ))</f>
        <v>24.442545845738159</v>
      </c>
      <c r="J8" s="31">
        <v>238309</v>
      </c>
      <c r="K8" s="36">
        <f>IF(($E8       =0),0,($J8       /$E8       ))</f>
        <v>5.9620474844262086</v>
      </c>
      <c r="L8" s="31">
        <v>0</v>
      </c>
      <c r="M8" s="36">
        <f>IF(($E8       =0),0,($L8       /$E8       ))</f>
        <v>0</v>
      </c>
      <c r="N8" s="31">
        <f>$F8       +$H8       +$J8</f>
        <v>1365034</v>
      </c>
      <c r="O8" s="36">
        <f>IF(($E8       =0),0,($N8       /$E8       ))</f>
        <v>34.150609191663953</v>
      </c>
      <c r="P8" s="31">
        <v>5328</v>
      </c>
      <c r="Q8" s="31">
        <v>38104</v>
      </c>
      <c r="R8" s="31">
        <v>38104</v>
      </c>
      <c r="S8" s="31">
        <v>11928</v>
      </c>
      <c r="T8" s="36">
        <f>IF(($R8       =0),0,($S8       /$R8       ))</f>
        <v>0.31303800125971026</v>
      </c>
      <c r="U8" s="36">
        <f>IF(($P8       =0),0,(($J8       /$P8       )-1))</f>
        <v>43.727665165165163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2219980</v>
      </c>
      <c r="E9" s="31">
        <v>3126500</v>
      </c>
      <c r="F9" s="31">
        <v>340938</v>
      </c>
      <c r="G9" s="36">
        <f>IF(($D9       =0),0,($F9       /$D9       ))</f>
        <v>0.15357705925278606</v>
      </c>
      <c r="H9" s="31">
        <v>2597557</v>
      </c>
      <c r="I9" s="36">
        <f>IF(($D9       =0),0,($H9       /$D9       ))</f>
        <v>1.1700812619933514</v>
      </c>
      <c r="J9" s="31">
        <v>287696</v>
      </c>
      <c r="K9" s="36">
        <f>IF(($E9       =0),0,($J9       /$E9       ))</f>
        <v>9.2018551095474174E-2</v>
      </c>
      <c r="L9" s="31">
        <v>0</v>
      </c>
      <c r="M9" s="36">
        <f>IF(($E9       =0),0,($L9       /$E9       ))</f>
        <v>0</v>
      </c>
      <c r="N9" s="31">
        <f>$F9       +$H9       +$J9</f>
        <v>3226191</v>
      </c>
      <c r="O9" s="36">
        <f>IF(($E9       =0),0,($N9       /$E9       ))</f>
        <v>1.0318858148088916</v>
      </c>
      <c r="P9" s="31">
        <v>151913</v>
      </c>
      <c r="Q9" s="31">
        <v>2491000</v>
      </c>
      <c r="R9" s="31">
        <v>2554790</v>
      </c>
      <c r="S9" s="31">
        <v>1477626</v>
      </c>
      <c r="T9" s="36">
        <f>IF(($R9       =0),0,($S9       /$R9       ))</f>
        <v>0.5783747392153562</v>
      </c>
      <c r="U9" s="36">
        <f>IF(($P9       =0),0,(($J9       /$P9       )-1))</f>
        <v>0.89382080532936614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2259951</v>
      </c>
      <c r="E10" s="32">
        <f>SUM(E8:E9)</f>
        <v>3166471</v>
      </c>
      <c r="F10" s="32">
        <f>SUM(F8:F9)</f>
        <v>490670</v>
      </c>
      <c r="G10" s="37">
        <f t="shared" ref="G10:G54" si="0">IF(($D10      =0),0,($F10      /$D10      ))</f>
        <v>0.21711532683673229</v>
      </c>
      <c r="H10" s="32">
        <f>SUM(H8:H9)</f>
        <v>3574550</v>
      </c>
      <c r="I10" s="37">
        <f t="shared" ref="I10:I54" si="1">IF(($D10      =0),0,($H10      /$D10      ))</f>
        <v>1.5816935853918956</v>
      </c>
      <c r="J10" s="32">
        <f>SUM(J8:J9)</f>
        <v>526005</v>
      </c>
      <c r="K10" s="37">
        <f t="shared" ref="K10:K54" si="2">IF(($E10      =0),0,($J10      /$E10      ))</f>
        <v>0.16611710639383717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4591225</v>
      </c>
      <c r="O10" s="37">
        <f t="shared" ref="O10:O54" si="5">IF(($E10      =0),0,($N10      /$E10      ))</f>
        <v>1.4499501179704473</v>
      </c>
      <c r="P10" s="32">
        <f>SUM(P8:P9)</f>
        <v>157241</v>
      </c>
      <c r="Q10" s="32">
        <f>SUM(Q8:Q9)</f>
        <v>2529104</v>
      </c>
      <c r="R10" s="32">
        <f>SUM(R8:R9)</f>
        <v>2592894</v>
      </c>
      <c r="S10" s="32">
        <f>SUM(S8:S9)</f>
        <v>1489554</v>
      </c>
      <c r="T10" s="37">
        <f t="shared" ref="T10:T54" si="6">IF(($R10      =0),0,($S10      /$R10      ))</f>
        <v>0.57447547026604251</v>
      </c>
      <c r="U10" s="37">
        <f t="shared" ref="U10:U54" si="7">IF(($P10      =0),0,(($J10      /$P10      )-1))</f>
        <v>2.3452153064404322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2020000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198</v>
      </c>
      <c r="G12" s="36">
        <f t="shared" si="0"/>
        <v>0</v>
      </c>
      <c r="H12" s="31">
        <v>226332</v>
      </c>
      <c r="I12" s="36">
        <f t="shared" si="1"/>
        <v>0</v>
      </c>
      <c r="J12" s="31">
        <v>14083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240613</v>
      </c>
      <c r="O12" s="36">
        <f t="shared" si="5"/>
        <v>0</v>
      </c>
      <c r="P12" s="31">
        <v>1992</v>
      </c>
      <c r="Q12" s="31">
        <v>0</v>
      </c>
      <c r="R12" s="31">
        <v>0</v>
      </c>
      <c r="S12" s="31">
        <v>1992</v>
      </c>
      <c r="T12" s="36">
        <f t="shared" si="6"/>
        <v>0</v>
      </c>
      <c r="U12" s="36">
        <f t="shared" si="7"/>
        <v>6.0697791164658632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6862</v>
      </c>
      <c r="G13" s="36">
        <f t="shared" si="0"/>
        <v>0</v>
      </c>
      <c r="H13" s="31">
        <v>144977</v>
      </c>
      <c r="I13" s="36">
        <f t="shared" si="1"/>
        <v>0</v>
      </c>
      <c r="J13" s="31">
        <v>8958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160797</v>
      </c>
      <c r="O13" s="36">
        <f t="shared" si="5"/>
        <v>0</v>
      </c>
      <c r="P13" s="31">
        <v>4038</v>
      </c>
      <c r="Q13" s="31">
        <v>545000</v>
      </c>
      <c r="R13" s="31">
        <v>545000</v>
      </c>
      <c r="S13" s="31">
        <v>5517</v>
      </c>
      <c r="T13" s="36">
        <f t="shared" si="6"/>
        <v>1.0122935779816513E-2</v>
      </c>
      <c r="U13" s="36">
        <f t="shared" si="7"/>
        <v>1.2184249628528976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2012549</v>
      </c>
      <c r="E14" s="31">
        <v>2012553</v>
      </c>
      <c r="F14" s="31">
        <v>508626</v>
      </c>
      <c r="G14" s="36">
        <f t="shared" si="0"/>
        <v>0.25272726278962648</v>
      </c>
      <c r="H14" s="31">
        <v>660335</v>
      </c>
      <c r="I14" s="36">
        <f t="shared" si="1"/>
        <v>0.32810878145078703</v>
      </c>
      <c r="J14" s="31">
        <v>479249</v>
      </c>
      <c r="K14" s="36">
        <f t="shared" si="2"/>
        <v>0.23812987782185116</v>
      </c>
      <c r="L14" s="31">
        <v>0</v>
      </c>
      <c r="M14" s="36">
        <f t="shared" si="3"/>
        <v>0</v>
      </c>
      <c r="N14" s="31">
        <f t="shared" si="4"/>
        <v>1648210</v>
      </c>
      <c r="O14" s="36">
        <f t="shared" si="5"/>
        <v>0.81896476763593307</v>
      </c>
      <c r="P14" s="31">
        <v>459636</v>
      </c>
      <c r="Q14" s="31">
        <v>1894140</v>
      </c>
      <c r="R14" s="31">
        <v>1894140</v>
      </c>
      <c r="S14" s="31">
        <v>649451</v>
      </c>
      <c r="T14" s="36">
        <f t="shared" si="6"/>
        <v>0.34287381080595941</v>
      </c>
      <c r="U14" s="36">
        <f t="shared" si="7"/>
        <v>4.2670722049621856E-2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2496276</v>
      </c>
      <c r="E16" s="31">
        <v>2496276</v>
      </c>
      <c r="F16" s="31">
        <v>815187</v>
      </c>
      <c r="G16" s="36">
        <f t="shared" si="0"/>
        <v>0.32656124563149269</v>
      </c>
      <c r="H16" s="31">
        <v>-1518934</v>
      </c>
      <c r="I16" s="36">
        <f t="shared" si="1"/>
        <v>-0.60847999179577894</v>
      </c>
      <c r="J16" s="31">
        <v>1692747</v>
      </c>
      <c r="K16" s="36">
        <f t="shared" si="2"/>
        <v>0.67810891103387605</v>
      </c>
      <c r="L16" s="31">
        <v>0</v>
      </c>
      <c r="M16" s="36">
        <f t="shared" si="3"/>
        <v>0</v>
      </c>
      <c r="N16" s="31">
        <f t="shared" si="4"/>
        <v>989000</v>
      </c>
      <c r="O16" s="36">
        <f t="shared" si="5"/>
        <v>0.39619016486958974</v>
      </c>
      <c r="P16" s="31">
        <v>33858</v>
      </c>
      <c r="Q16" s="31">
        <v>2563149</v>
      </c>
      <c r="R16" s="31">
        <v>2378187</v>
      </c>
      <c r="S16" s="31">
        <v>131058</v>
      </c>
      <c r="T16" s="36">
        <f t="shared" si="6"/>
        <v>5.5108366162963635E-2</v>
      </c>
      <c r="U16" s="36">
        <f t="shared" si="7"/>
        <v>48.995481127060074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300000</v>
      </c>
      <c r="E18" s="31">
        <v>1000200</v>
      </c>
      <c r="F18" s="31">
        <v>39446</v>
      </c>
      <c r="G18" s="36">
        <f t="shared" si="0"/>
        <v>0.13148666666666667</v>
      </c>
      <c r="H18" s="31">
        <v>80172</v>
      </c>
      <c r="I18" s="36">
        <f t="shared" si="1"/>
        <v>0.26723999999999998</v>
      </c>
      <c r="J18" s="31">
        <v>40300</v>
      </c>
      <c r="K18" s="36">
        <f t="shared" si="2"/>
        <v>4.0291941611677665E-2</v>
      </c>
      <c r="L18" s="31">
        <v>0</v>
      </c>
      <c r="M18" s="36">
        <f t="shared" si="3"/>
        <v>0</v>
      </c>
      <c r="N18" s="31">
        <f t="shared" si="4"/>
        <v>159918</v>
      </c>
      <c r="O18" s="36">
        <f t="shared" si="5"/>
        <v>0.15988602279544092</v>
      </c>
      <c r="P18" s="31">
        <v>25248</v>
      </c>
      <c r="Q18" s="31">
        <v>300000</v>
      </c>
      <c r="R18" s="31">
        <v>300000</v>
      </c>
      <c r="S18" s="31">
        <v>80760</v>
      </c>
      <c r="T18" s="36">
        <f t="shared" si="6"/>
        <v>0.26919999999999999</v>
      </c>
      <c r="U18" s="36">
        <f t="shared" si="7"/>
        <v>0.59616603295310511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4808825</v>
      </c>
      <c r="E19" s="32">
        <f>SUM(E11:E18)</f>
        <v>5509029</v>
      </c>
      <c r="F19" s="32">
        <f>SUM(F11:F18)</f>
        <v>1370319</v>
      </c>
      <c r="G19" s="37">
        <f t="shared" si="0"/>
        <v>0.28495921560880255</v>
      </c>
      <c r="H19" s="32">
        <f>SUM(H11:H18)</f>
        <v>-407118</v>
      </c>
      <c r="I19" s="37">
        <f t="shared" si="1"/>
        <v>-8.4660597963119893E-2</v>
      </c>
      <c r="J19" s="32">
        <f>SUM(J11:J18)</f>
        <v>2235337</v>
      </c>
      <c r="K19" s="37">
        <f t="shared" si="2"/>
        <v>0.4057588006888328</v>
      </c>
      <c r="L19" s="32">
        <f>SUM(L11:L18)</f>
        <v>0</v>
      </c>
      <c r="M19" s="37">
        <f t="shared" si="3"/>
        <v>0</v>
      </c>
      <c r="N19" s="32">
        <f t="shared" si="4"/>
        <v>3198538</v>
      </c>
      <c r="O19" s="37">
        <f t="shared" si="5"/>
        <v>0.5805992308263398</v>
      </c>
      <c r="P19" s="32">
        <f>SUM(P11:P18)</f>
        <v>524772</v>
      </c>
      <c r="Q19" s="32">
        <f>SUM(Q11:Q18)</f>
        <v>7322289</v>
      </c>
      <c r="R19" s="32">
        <f>SUM(R11:R18)</f>
        <v>5117327</v>
      </c>
      <c r="S19" s="32">
        <f>SUM(S11:S18)</f>
        <v>868778</v>
      </c>
      <c r="T19" s="37">
        <f t="shared" si="6"/>
        <v>0.16977183596045356</v>
      </c>
      <c r="U19" s="37">
        <f t="shared" si="7"/>
        <v>3.2596346603858439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117450120</v>
      </c>
      <c r="E26" s="31">
        <v>117450119</v>
      </c>
      <c r="F26" s="31">
        <v>55152</v>
      </c>
      <c r="G26" s="36">
        <f t="shared" si="0"/>
        <v>4.6957806428805693E-4</v>
      </c>
      <c r="H26" s="31">
        <v>83726</v>
      </c>
      <c r="I26" s="36">
        <f t="shared" si="1"/>
        <v>7.1286432061542376E-4</v>
      </c>
      <c r="J26" s="31">
        <v>78813</v>
      </c>
      <c r="K26" s="36">
        <f t="shared" si="2"/>
        <v>6.7103380286911421E-4</v>
      </c>
      <c r="L26" s="31">
        <v>0</v>
      </c>
      <c r="M26" s="36">
        <f t="shared" si="3"/>
        <v>0</v>
      </c>
      <c r="N26" s="31">
        <f t="shared" si="4"/>
        <v>217691</v>
      </c>
      <c r="O26" s="36">
        <f t="shared" si="5"/>
        <v>1.8534761978402081E-3</v>
      </c>
      <c r="P26" s="31">
        <v>23777</v>
      </c>
      <c r="Q26" s="31">
        <v>115284351</v>
      </c>
      <c r="R26" s="31">
        <v>115284348</v>
      </c>
      <c r="S26" s="31">
        <v>43738</v>
      </c>
      <c r="T26" s="36">
        <f t="shared" si="6"/>
        <v>3.7939235255075561E-4</v>
      </c>
      <c r="U26" s="36">
        <f t="shared" si="7"/>
        <v>2.3146738444715482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117450120</v>
      </c>
      <c r="E27" s="32">
        <f>SUM(E20:E26)</f>
        <v>117450119</v>
      </c>
      <c r="F27" s="32">
        <f>SUM(F20:F26)</f>
        <v>55152</v>
      </c>
      <c r="G27" s="37">
        <f t="shared" si="0"/>
        <v>4.6957806428805693E-4</v>
      </c>
      <c r="H27" s="32">
        <f>SUM(H20:H26)</f>
        <v>83726</v>
      </c>
      <c r="I27" s="37">
        <f t="shared" si="1"/>
        <v>7.1286432061542376E-4</v>
      </c>
      <c r="J27" s="32">
        <f>SUM(J20:J26)</f>
        <v>78813</v>
      </c>
      <c r="K27" s="37">
        <f t="shared" si="2"/>
        <v>6.7103380286911421E-4</v>
      </c>
      <c r="L27" s="32">
        <f>SUM(L20:L26)</f>
        <v>0</v>
      </c>
      <c r="M27" s="37">
        <f t="shared" si="3"/>
        <v>0</v>
      </c>
      <c r="N27" s="32">
        <f t="shared" si="4"/>
        <v>217691</v>
      </c>
      <c r="O27" s="37">
        <f t="shared" si="5"/>
        <v>1.8534761978402081E-3</v>
      </c>
      <c r="P27" s="32">
        <f>SUM(P20:P26)</f>
        <v>23777</v>
      </c>
      <c r="Q27" s="32">
        <f>SUM(Q20:Q26)</f>
        <v>115284351</v>
      </c>
      <c r="R27" s="32">
        <f>SUM(R20:R26)</f>
        <v>115284348</v>
      </c>
      <c r="S27" s="32">
        <f>SUM(S20:S26)</f>
        <v>43738</v>
      </c>
      <c r="T27" s="37">
        <f t="shared" si="6"/>
        <v>3.7939235255075561E-4</v>
      </c>
      <c r="U27" s="37">
        <f t="shared" si="7"/>
        <v>2.3146738444715482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195802</v>
      </c>
      <c r="E39" s="31">
        <v>195802</v>
      </c>
      <c r="F39" s="31">
        <v>142171</v>
      </c>
      <c r="G39" s="36">
        <f t="shared" si="0"/>
        <v>0.72609574978805125</v>
      </c>
      <c r="H39" s="31">
        <v>209430</v>
      </c>
      <c r="I39" s="36">
        <f t="shared" si="1"/>
        <v>1.0696009233817836</v>
      </c>
      <c r="J39" s="31">
        <v>181902</v>
      </c>
      <c r="K39" s="36">
        <f t="shared" si="2"/>
        <v>0.92900991818265388</v>
      </c>
      <c r="L39" s="31">
        <v>0</v>
      </c>
      <c r="M39" s="36">
        <f t="shared" si="3"/>
        <v>0</v>
      </c>
      <c r="N39" s="31">
        <f t="shared" si="4"/>
        <v>533503</v>
      </c>
      <c r="O39" s="36">
        <f t="shared" si="5"/>
        <v>2.7247065913524886</v>
      </c>
      <c r="P39" s="31">
        <v>118863</v>
      </c>
      <c r="Q39" s="31">
        <v>136539</v>
      </c>
      <c r="R39" s="31">
        <v>431536</v>
      </c>
      <c r="S39" s="31">
        <v>323106</v>
      </c>
      <c r="T39" s="36">
        <f t="shared" si="6"/>
        <v>0.74873475214118868</v>
      </c>
      <c r="U39" s="36">
        <f t="shared" si="7"/>
        <v>0.53035006688372333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195802</v>
      </c>
      <c r="E40" s="32">
        <f>SUM(E36:E39)</f>
        <v>195802</v>
      </c>
      <c r="F40" s="32">
        <f>SUM(F36:F39)</f>
        <v>142171</v>
      </c>
      <c r="G40" s="37">
        <f t="shared" si="0"/>
        <v>0.72609574978805125</v>
      </c>
      <c r="H40" s="32">
        <f>SUM(H36:H39)</f>
        <v>209430</v>
      </c>
      <c r="I40" s="37">
        <f t="shared" si="1"/>
        <v>1.0696009233817836</v>
      </c>
      <c r="J40" s="32">
        <f>SUM(J36:J39)</f>
        <v>181902</v>
      </c>
      <c r="K40" s="37">
        <f t="shared" si="2"/>
        <v>0.92900991818265388</v>
      </c>
      <c r="L40" s="32">
        <f>SUM(L36:L39)</f>
        <v>0</v>
      </c>
      <c r="M40" s="37">
        <f t="shared" si="3"/>
        <v>0</v>
      </c>
      <c r="N40" s="32">
        <f t="shared" si="4"/>
        <v>533503</v>
      </c>
      <c r="O40" s="37">
        <f t="shared" si="5"/>
        <v>2.7247065913524886</v>
      </c>
      <c r="P40" s="32">
        <f>SUM(P36:P39)</f>
        <v>118863</v>
      </c>
      <c r="Q40" s="32">
        <f>SUM(Q36:Q39)</f>
        <v>136539</v>
      </c>
      <c r="R40" s="32">
        <f>SUM(R36:R39)</f>
        <v>431536</v>
      </c>
      <c r="S40" s="32">
        <f>SUM(S36:S39)</f>
        <v>323106</v>
      </c>
      <c r="T40" s="37">
        <f t="shared" si="6"/>
        <v>0.74873475214118868</v>
      </c>
      <c r="U40" s="37">
        <f t="shared" si="7"/>
        <v>0.53035006688372333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28880492</v>
      </c>
      <c r="E46" s="31">
        <v>29706392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27027862</v>
      </c>
      <c r="R46" s="31">
        <v>26864397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28880492</v>
      </c>
      <c r="E47" s="32">
        <f>SUM(E41:E46)</f>
        <v>29706392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27027862</v>
      </c>
      <c r="R47" s="32">
        <f>SUM(R41:R46)</f>
        <v>26864397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153595190</v>
      </c>
      <c r="E54" s="32">
        <f>SUM(E8:E9,E11:E18,E20:E26,E28:E34,E36:E39,E41:E46,E48:E52)</f>
        <v>156027813</v>
      </c>
      <c r="F54" s="32">
        <f>SUM(F8:F9,F11:F18,F20:F26,F28:F34,F36:F39,F41:F46,F48:F52)</f>
        <v>2058312</v>
      </c>
      <c r="G54" s="37">
        <f t="shared" si="0"/>
        <v>1.3400888400216179E-2</v>
      </c>
      <c r="H54" s="32">
        <f>SUM(H8:H9,H11:H18,H20:H26,H28:H34,H36:H39,H41:H46,H48:H52)</f>
        <v>3460588</v>
      </c>
      <c r="I54" s="37">
        <f t="shared" si="1"/>
        <v>2.2530575338980341E-2</v>
      </c>
      <c r="J54" s="32">
        <f>SUM(J8:J9,J11:J18,J20:J26,J28:J34,J36:J39,J41:J46,J48:J52)</f>
        <v>3022057</v>
      </c>
      <c r="K54" s="37">
        <f t="shared" si="2"/>
        <v>1.9368707039430208E-2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8540957</v>
      </c>
      <c r="O54" s="37">
        <f t="shared" si="5"/>
        <v>5.4739964854855716E-2</v>
      </c>
      <c r="P54" s="32">
        <f>SUM(P8:P9,P11:P18,P20:P26,P28:P34,P36:P39,P41:P46,P48:P52)</f>
        <v>824653</v>
      </c>
      <c r="Q54" s="32">
        <f>SUM(Q8:Q9,Q11:Q18,Q20:Q26,Q28:Q34,Q36:Q39,Q41:Q46,Q48:Q52)</f>
        <v>152300145</v>
      </c>
      <c r="R54" s="32">
        <f>SUM(R8:R9,R11:R18,R20:R26,R28:R34,R36:R39,R41:R46,R48:R52)</f>
        <v>150290502</v>
      </c>
      <c r="S54" s="32">
        <f>SUM(S8:S9,S11:S18,S20:S26,S28:S34,S36:S39,S41:S46,S48:S52)</f>
        <v>2725176</v>
      </c>
      <c r="T54" s="37">
        <f t="shared" si="6"/>
        <v>1.8132722718565409E-2</v>
      </c>
      <c r="U54" s="37">
        <f t="shared" si="7"/>
        <v>2.6646407640546994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19920</v>
      </c>
      <c r="E57" s="31">
        <v>19920</v>
      </c>
      <c r="F57" s="31">
        <v>11188</v>
      </c>
      <c r="G57" s="36">
        <f t="shared" ref="G57:G85" si="8">IF(($D57      =0),0,($F57      /$D57      ))</f>
        <v>0.56164658634538156</v>
      </c>
      <c r="H57" s="31">
        <v>10970</v>
      </c>
      <c r="I57" s="36">
        <f t="shared" ref="I57:I85" si="9">IF(($D57      =0),0,($H57      /$D57      ))</f>
        <v>0.55070281124497988</v>
      </c>
      <c r="J57" s="31">
        <v>8585</v>
      </c>
      <c r="K57" s="36">
        <f t="shared" ref="K57:K85" si="10">IF(($E57      =0),0,($J57      /$E57      ))</f>
        <v>0.43097389558232929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30743</v>
      </c>
      <c r="O57" s="36">
        <f t="shared" ref="O57:O85" si="13">IF(($E57      =0),0,($N57      /$E57      ))</f>
        <v>1.5433232931726908</v>
      </c>
      <c r="P57" s="31">
        <v>5117</v>
      </c>
      <c r="Q57" s="31">
        <v>7651</v>
      </c>
      <c r="R57" s="31">
        <v>7651</v>
      </c>
      <c r="S57" s="31">
        <v>25455</v>
      </c>
      <c r="T57" s="36">
        <f t="shared" ref="T57:T85" si="14">IF(($R57      =0),0,($S57      /$R57      ))</f>
        <v>3.3270160763298917</v>
      </c>
      <c r="U57" s="36">
        <f t="shared" ref="U57:U85" si="15">IF(($P57      =0),0,(($J57      /$P57      )-1))</f>
        <v>0.67774086378737541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19920</v>
      </c>
      <c r="E58" s="32">
        <f>E57</f>
        <v>19920</v>
      </c>
      <c r="F58" s="32">
        <f>F57</f>
        <v>11188</v>
      </c>
      <c r="G58" s="37">
        <f t="shared" si="8"/>
        <v>0.56164658634538156</v>
      </c>
      <c r="H58" s="32">
        <f>H57</f>
        <v>10970</v>
      </c>
      <c r="I58" s="37">
        <f t="shared" si="9"/>
        <v>0.55070281124497988</v>
      </c>
      <c r="J58" s="32">
        <f>J57</f>
        <v>8585</v>
      </c>
      <c r="K58" s="37">
        <f t="shared" si="10"/>
        <v>0.43097389558232929</v>
      </c>
      <c r="L58" s="32">
        <f>L57</f>
        <v>0</v>
      </c>
      <c r="M58" s="37">
        <f t="shared" si="11"/>
        <v>0</v>
      </c>
      <c r="N58" s="32">
        <f t="shared" si="12"/>
        <v>30743</v>
      </c>
      <c r="O58" s="37">
        <f t="shared" si="13"/>
        <v>1.5433232931726908</v>
      </c>
      <c r="P58" s="32">
        <f>P57</f>
        <v>5117</v>
      </c>
      <c r="Q58" s="32">
        <f>Q57</f>
        <v>7651</v>
      </c>
      <c r="R58" s="32">
        <f>R57</f>
        <v>7651</v>
      </c>
      <c r="S58" s="32">
        <f>S57</f>
        <v>25455</v>
      </c>
      <c r="T58" s="37">
        <f t="shared" si="14"/>
        <v>3.3270160763298917</v>
      </c>
      <c r="U58" s="37">
        <f t="shared" si="15"/>
        <v>0.67774086378737541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200000000</v>
      </c>
      <c r="E67" s="31">
        <v>200000000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-1420</v>
      </c>
      <c r="G68" s="36">
        <f t="shared" si="8"/>
        <v>0</v>
      </c>
      <c r="H68" s="31">
        <v>-1420</v>
      </c>
      <c r="I68" s="36">
        <f t="shared" si="9"/>
        <v>0</v>
      </c>
      <c r="J68" s="31">
        <v>-2130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-4970</v>
      </c>
      <c r="O68" s="36">
        <f t="shared" si="13"/>
        <v>0</v>
      </c>
      <c r="P68" s="31">
        <v>0</v>
      </c>
      <c r="Q68" s="31">
        <v>-36784</v>
      </c>
      <c r="R68" s="31">
        <v>-38590</v>
      </c>
      <c r="S68" s="31">
        <v>-20403</v>
      </c>
      <c r="T68" s="36">
        <f t="shared" si="14"/>
        <v>0.52871210158072035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83000</v>
      </c>
      <c r="Q69" s="31">
        <v>0</v>
      </c>
      <c r="R69" s="31">
        <v>100000</v>
      </c>
      <c r="S69" s="31">
        <v>83000</v>
      </c>
      <c r="T69" s="36">
        <f t="shared" si="14"/>
        <v>0.83</v>
      </c>
      <c r="U69" s="36">
        <f t="shared" si="15"/>
        <v>-1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200000000</v>
      </c>
      <c r="E70" s="32">
        <f>SUM(E64:E69)</f>
        <v>200000000</v>
      </c>
      <c r="F70" s="32">
        <f>SUM(F64:F69)</f>
        <v>-1420</v>
      </c>
      <c r="G70" s="37">
        <f t="shared" si="8"/>
        <v>-7.0999999999999998E-6</v>
      </c>
      <c r="H70" s="32">
        <f>SUM(H64:H69)</f>
        <v>-1420</v>
      </c>
      <c r="I70" s="37">
        <f t="shared" si="9"/>
        <v>-7.0999999999999998E-6</v>
      </c>
      <c r="J70" s="32">
        <f>SUM(J64:J69)</f>
        <v>-2130</v>
      </c>
      <c r="K70" s="37">
        <f t="shared" si="10"/>
        <v>-1.065E-5</v>
      </c>
      <c r="L70" s="32">
        <f>SUM(L64:L69)</f>
        <v>0</v>
      </c>
      <c r="M70" s="37">
        <f t="shared" si="11"/>
        <v>0</v>
      </c>
      <c r="N70" s="32">
        <f t="shared" si="12"/>
        <v>-4970</v>
      </c>
      <c r="O70" s="37">
        <f t="shared" si="13"/>
        <v>-2.4850000000000001E-5</v>
      </c>
      <c r="P70" s="32">
        <f>SUM(P64:P69)</f>
        <v>83000</v>
      </c>
      <c r="Q70" s="32">
        <f>SUM(Q64:Q69)</f>
        <v>-36784</v>
      </c>
      <c r="R70" s="32">
        <f>SUM(R64:R69)</f>
        <v>61410</v>
      </c>
      <c r="S70" s="32">
        <f>SUM(S64:S69)</f>
        <v>62597</v>
      </c>
      <c r="T70" s="37">
        <f t="shared" si="14"/>
        <v>1.0193290994951962</v>
      </c>
      <c r="U70" s="37">
        <f t="shared" si="15"/>
        <v>-1.0256626506024096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6404376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-2762004</v>
      </c>
      <c r="R77" s="31">
        <v>-2762004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6404376</v>
      </c>
      <c r="E78" s="32">
        <f>SUM(E71:E77)</f>
        <v>0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0</v>
      </c>
      <c r="Q78" s="32">
        <f>SUM(Q71:Q77)</f>
        <v>-2762004</v>
      </c>
      <c r="R78" s="32">
        <f>SUM(R71:R77)</f>
        <v>-2762004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206424296</v>
      </c>
      <c r="E85" s="32">
        <f>SUM(E57,E59:E62,E64:E69,E71:E77,E79:E83)</f>
        <v>200019920</v>
      </c>
      <c r="F85" s="32">
        <f>SUM(F57,F59:F62,F64:F69,F71:F77,F79:F83)</f>
        <v>9768</v>
      </c>
      <c r="G85" s="37">
        <f t="shared" si="8"/>
        <v>4.7320011206432796E-5</v>
      </c>
      <c r="H85" s="32">
        <f>SUM(H57,H59:H62,H64:H69,H71:H77,H79:H83)</f>
        <v>9550</v>
      </c>
      <c r="I85" s="37">
        <f t="shared" si="9"/>
        <v>4.6263933970253195E-5</v>
      </c>
      <c r="J85" s="32">
        <f>SUM(J57,J59:J62,J64:J69,J71:J77,J79:J83)</f>
        <v>6455</v>
      </c>
      <c r="K85" s="37">
        <f t="shared" si="10"/>
        <v>3.227178573014128E-5</v>
      </c>
      <c r="L85" s="32">
        <f>SUM(L57,L59:L62,L64:L69,L71:L77,L79:L83)</f>
        <v>0</v>
      </c>
      <c r="M85" s="37">
        <f t="shared" si="11"/>
        <v>0</v>
      </c>
      <c r="N85" s="32">
        <f t="shared" si="12"/>
        <v>25773</v>
      </c>
      <c r="O85" s="37">
        <f t="shared" si="13"/>
        <v>1.2885216632423411E-4</v>
      </c>
      <c r="P85" s="32">
        <f>SUM(P57,P59:P62,P64:P69,P71:P77,P79:P83)</f>
        <v>88117</v>
      </c>
      <c r="Q85" s="32">
        <f>SUM(Q57,Q59:Q62,Q64:Q69,Q71:Q77,Q79:Q83)</f>
        <v>-2791137</v>
      </c>
      <c r="R85" s="32">
        <f>SUM(R57,R59:R62,R64:R69,R71:R77,R79:R83)</f>
        <v>-2692943</v>
      </c>
      <c r="S85" s="32">
        <f>SUM(S57,S59:S62,S64:S69,S71:S77,S79:S83)</f>
        <v>88052</v>
      </c>
      <c r="T85" s="37">
        <f t="shared" si="14"/>
        <v>-3.2697312939783722E-2</v>
      </c>
      <c r="U85" s="37">
        <f t="shared" si="15"/>
        <v>-0.92674512296151712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216107440</v>
      </c>
      <c r="E88" s="31">
        <v>216227440</v>
      </c>
      <c r="F88" s="31">
        <v>80689715</v>
      </c>
      <c r="G88" s="36">
        <f t="shared" ref="G88:G99" si="16">IF(($D88      =0),0,($F88      /$D88      ))</f>
        <v>0.37337777449957299</v>
      </c>
      <c r="H88" s="31">
        <v>64986894</v>
      </c>
      <c r="I88" s="36">
        <f t="shared" ref="I88:I99" si="17">IF(($D88      =0),0,($H88      /$D88      ))</f>
        <v>0.3007156717973245</v>
      </c>
      <c r="J88" s="31">
        <v>65440807</v>
      </c>
      <c r="K88" s="36">
        <f t="shared" ref="K88:K99" si="18">IF(($E88      =0),0,($J88      /$E88      ))</f>
        <v>0.30264802191618234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211117416</v>
      </c>
      <c r="O88" s="36">
        <f t="shared" ref="O88:O99" si="21">IF(($E88      =0),0,($N88      /$E88      ))</f>
        <v>0.97636736577004291</v>
      </c>
      <c r="P88" s="31">
        <v>70816762</v>
      </c>
      <c r="Q88" s="31">
        <v>202970250</v>
      </c>
      <c r="R88" s="31">
        <v>203806308</v>
      </c>
      <c r="S88" s="31">
        <v>202504939</v>
      </c>
      <c r="T88" s="36">
        <f t="shared" ref="T88:T99" si="22">IF(($R88      =0),0,($S88      /$R88      ))</f>
        <v>0.99361467752018751</v>
      </c>
      <c r="U88" s="36">
        <f t="shared" ref="U88:U99" si="23">IF(($P88      =0),0,(($J88      /$P88      )-1))</f>
        <v>-7.5913595145736812E-2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32120000</v>
      </c>
      <c r="E89" s="31">
        <v>32120000</v>
      </c>
      <c r="F89" s="31">
        <v>0</v>
      </c>
      <c r="G89" s="36">
        <f t="shared" si="16"/>
        <v>0</v>
      </c>
      <c r="H89" s="31">
        <v>46738</v>
      </c>
      <c r="I89" s="36">
        <f t="shared" si="17"/>
        <v>1.4551058530510586E-3</v>
      </c>
      <c r="J89" s="31">
        <v>475014</v>
      </c>
      <c r="K89" s="36">
        <f t="shared" si="18"/>
        <v>1.4788729763387298E-2</v>
      </c>
      <c r="L89" s="31">
        <v>0</v>
      </c>
      <c r="M89" s="36">
        <f t="shared" si="19"/>
        <v>0</v>
      </c>
      <c r="N89" s="31">
        <f t="shared" si="20"/>
        <v>521752</v>
      </c>
      <c r="O89" s="36">
        <f t="shared" si="21"/>
        <v>1.6243835616438357E-2</v>
      </c>
      <c r="P89" s="31">
        <v>205736</v>
      </c>
      <c r="Q89" s="31">
        <v>30649000</v>
      </c>
      <c r="R89" s="31">
        <v>30649000</v>
      </c>
      <c r="S89" s="31">
        <v>205736</v>
      </c>
      <c r="T89" s="36">
        <f t="shared" si="22"/>
        <v>6.7126496786192045E-3</v>
      </c>
      <c r="U89" s="36">
        <f t="shared" si="23"/>
        <v>1.3088521211649882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98964797</v>
      </c>
      <c r="E90" s="31">
        <v>102686315</v>
      </c>
      <c r="F90" s="31">
        <v>6923110</v>
      </c>
      <c r="G90" s="36">
        <f t="shared" si="16"/>
        <v>6.9955279148402633E-2</v>
      </c>
      <c r="H90" s="31">
        <v>60946678</v>
      </c>
      <c r="I90" s="36">
        <f t="shared" si="17"/>
        <v>0.61584199480548629</v>
      </c>
      <c r="J90" s="31">
        <v>21684010</v>
      </c>
      <c r="K90" s="36">
        <f t="shared" si="18"/>
        <v>0.21116747640617933</v>
      </c>
      <c r="L90" s="31">
        <v>0</v>
      </c>
      <c r="M90" s="36">
        <f t="shared" si="19"/>
        <v>0</v>
      </c>
      <c r="N90" s="31">
        <f t="shared" si="20"/>
        <v>89553798</v>
      </c>
      <c r="O90" s="36">
        <f t="shared" si="21"/>
        <v>0.87211034888144545</v>
      </c>
      <c r="P90" s="31">
        <v>103749052</v>
      </c>
      <c r="Q90" s="31">
        <v>96438415</v>
      </c>
      <c r="R90" s="31">
        <v>95938415</v>
      </c>
      <c r="S90" s="31">
        <v>-23835879</v>
      </c>
      <c r="T90" s="36">
        <f t="shared" si="22"/>
        <v>-0.24844978937790457</v>
      </c>
      <c r="U90" s="36">
        <f t="shared" si="23"/>
        <v>-0.79099558422953109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347192237</v>
      </c>
      <c r="E91" s="32">
        <f>SUM(E88:E90)</f>
        <v>351033755</v>
      </c>
      <c r="F91" s="32">
        <f>SUM(F88:F90)</f>
        <v>87612825</v>
      </c>
      <c r="G91" s="37">
        <f t="shared" si="16"/>
        <v>0.25234672801742397</v>
      </c>
      <c r="H91" s="32">
        <f>SUM(H88:H90)</f>
        <v>125980310</v>
      </c>
      <c r="I91" s="37">
        <f t="shared" si="17"/>
        <v>0.36285462799676593</v>
      </c>
      <c r="J91" s="32">
        <f>SUM(J88:J90)</f>
        <v>87599831</v>
      </c>
      <c r="K91" s="37">
        <f t="shared" si="18"/>
        <v>0.24954816952005085</v>
      </c>
      <c r="L91" s="32">
        <f>SUM(L88:L90)</f>
        <v>0</v>
      </c>
      <c r="M91" s="37">
        <f t="shared" si="19"/>
        <v>0</v>
      </c>
      <c r="N91" s="32">
        <f t="shared" si="20"/>
        <v>301192966</v>
      </c>
      <c r="O91" s="37">
        <f t="shared" si="21"/>
        <v>0.85801710436650169</v>
      </c>
      <c r="P91" s="32">
        <f>SUM(P88:P90)</f>
        <v>174771550</v>
      </c>
      <c r="Q91" s="32">
        <f>SUM(Q88:Q90)</f>
        <v>330057665</v>
      </c>
      <c r="R91" s="32">
        <f>SUM(R88:R90)</f>
        <v>330393723</v>
      </c>
      <c r="S91" s="32">
        <f>SUM(S88:S90)</f>
        <v>178874796</v>
      </c>
      <c r="T91" s="37">
        <f t="shared" si="22"/>
        <v>0.54139889334398761</v>
      </c>
      <c r="U91" s="37">
        <f t="shared" si="23"/>
        <v>-0.49877522399955831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44571136</v>
      </c>
      <c r="E92" s="31">
        <v>44871136</v>
      </c>
      <c r="F92" s="31">
        <v>9969543</v>
      </c>
      <c r="G92" s="36">
        <f t="shared" si="16"/>
        <v>0.22367711247027672</v>
      </c>
      <c r="H92" s="31">
        <v>7330493</v>
      </c>
      <c r="I92" s="36">
        <f t="shared" si="17"/>
        <v>0.16446726868258418</v>
      </c>
      <c r="J92" s="31">
        <v>10512004</v>
      </c>
      <c r="K92" s="36">
        <f t="shared" si="18"/>
        <v>0.2342709576151582</v>
      </c>
      <c r="L92" s="31">
        <v>0</v>
      </c>
      <c r="M92" s="36">
        <f t="shared" si="19"/>
        <v>0</v>
      </c>
      <c r="N92" s="31">
        <f t="shared" si="20"/>
        <v>27812040</v>
      </c>
      <c r="O92" s="36">
        <f t="shared" si="21"/>
        <v>0.6198202782296397</v>
      </c>
      <c r="P92" s="31">
        <v>10437711</v>
      </c>
      <c r="Q92" s="31">
        <v>44529248</v>
      </c>
      <c r="R92" s="31">
        <v>44529248</v>
      </c>
      <c r="S92" s="31">
        <v>28386967</v>
      </c>
      <c r="T92" s="36">
        <f t="shared" si="22"/>
        <v>0.63749037486552662</v>
      </c>
      <c r="U92" s="36">
        <f t="shared" si="23"/>
        <v>7.1177483262374608E-3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5029450</v>
      </c>
      <c r="E93" s="31">
        <v>5029450</v>
      </c>
      <c r="F93" s="31">
        <v>623931</v>
      </c>
      <c r="G93" s="36">
        <f t="shared" si="16"/>
        <v>0.12405551302826352</v>
      </c>
      <c r="H93" s="31">
        <v>634634</v>
      </c>
      <c r="I93" s="36">
        <f t="shared" si="17"/>
        <v>0.12618357872133135</v>
      </c>
      <c r="J93" s="31">
        <v>1319368</v>
      </c>
      <c r="K93" s="36">
        <f t="shared" si="18"/>
        <v>0.26232848522204216</v>
      </c>
      <c r="L93" s="31">
        <v>0</v>
      </c>
      <c r="M93" s="36">
        <f t="shared" si="19"/>
        <v>0</v>
      </c>
      <c r="N93" s="31">
        <f t="shared" si="20"/>
        <v>2577933</v>
      </c>
      <c r="O93" s="36">
        <f t="shared" si="21"/>
        <v>0.51256757697163702</v>
      </c>
      <c r="P93" s="31">
        <v>0</v>
      </c>
      <c r="Q93" s="31">
        <v>5284254</v>
      </c>
      <c r="R93" s="31">
        <v>4713505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6325190</v>
      </c>
      <c r="E94" s="31">
        <v>7342063</v>
      </c>
      <c r="F94" s="31">
        <v>553476</v>
      </c>
      <c r="G94" s="36">
        <f t="shared" si="16"/>
        <v>8.7503458394135203E-2</v>
      </c>
      <c r="H94" s="31">
        <v>2229921</v>
      </c>
      <c r="I94" s="36">
        <f t="shared" si="17"/>
        <v>0.35254608952458344</v>
      </c>
      <c r="J94" s="31">
        <v>1910742</v>
      </c>
      <c r="K94" s="36">
        <f t="shared" si="18"/>
        <v>0.26024592815398068</v>
      </c>
      <c r="L94" s="31">
        <v>0</v>
      </c>
      <c r="M94" s="36">
        <f t="shared" si="19"/>
        <v>0</v>
      </c>
      <c r="N94" s="31">
        <f t="shared" si="20"/>
        <v>4694139</v>
      </c>
      <c r="O94" s="36">
        <f t="shared" si="21"/>
        <v>0.63934877703991366</v>
      </c>
      <c r="P94" s="31">
        <v>2176894</v>
      </c>
      <c r="Q94" s="31">
        <v>1811356</v>
      </c>
      <c r="R94" s="31">
        <v>5750171</v>
      </c>
      <c r="S94" s="31">
        <v>3568591</v>
      </c>
      <c r="T94" s="36">
        <f t="shared" si="22"/>
        <v>0.62060606545440122</v>
      </c>
      <c r="U94" s="36">
        <f t="shared" si="23"/>
        <v>-0.12226226908613835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1500000</v>
      </c>
      <c r="E95" s="31">
        <v>1500000</v>
      </c>
      <c r="F95" s="31">
        <v>22000</v>
      </c>
      <c r="G95" s="36">
        <f t="shared" si="16"/>
        <v>1.4666666666666666E-2</v>
      </c>
      <c r="H95" s="31">
        <v>150000</v>
      </c>
      <c r="I95" s="36">
        <f t="shared" si="17"/>
        <v>0.1</v>
      </c>
      <c r="J95" s="31">
        <v>77000</v>
      </c>
      <c r="K95" s="36">
        <f t="shared" si="18"/>
        <v>5.1333333333333335E-2</v>
      </c>
      <c r="L95" s="31">
        <v>0</v>
      </c>
      <c r="M95" s="36">
        <f t="shared" si="19"/>
        <v>0</v>
      </c>
      <c r="N95" s="31">
        <f t="shared" si="20"/>
        <v>249000</v>
      </c>
      <c r="O95" s="36">
        <f t="shared" si="21"/>
        <v>0.16600000000000001</v>
      </c>
      <c r="P95" s="31">
        <v>30000</v>
      </c>
      <c r="Q95" s="31">
        <v>1680000</v>
      </c>
      <c r="R95" s="31">
        <v>1680000</v>
      </c>
      <c r="S95" s="31">
        <v>165000</v>
      </c>
      <c r="T95" s="36">
        <f t="shared" si="22"/>
        <v>9.8214285714285712E-2</v>
      </c>
      <c r="U95" s="36">
        <f t="shared" si="23"/>
        <v>1.5666666666666669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57425776</v>
      </c>
      <c r="E96" s="32">
        <f>SUM(E92:E95)</f>
        <v>58742649</v>
      </c>
      <c r="F96" s="32">
        <f>SUM(F92:F95)</f>
        <v>11168950</v>
      </c>
      <c r="G96" s="37">
        <f t="shared" si="16"/>
        <v>0.19449367127402858</v>
      </c>
      <c r="H96" s="32">
        <f>SUM(H92:H95)</f>
        <v>10345048</v>
      </c>
      <c r="I96" s="37">
        <f t="shared" si="17"/>
        <v>0.18014642065960065</v>
      </c>
      <c r="J96" s="32">
        <f>SUM(J92:J95)</f>
        <v>13819114</v>
      </c>
      <c r="K96" s="37">
        <f t="shared" si="18"/>
        <v>0.23524839678237869</v>
      </c>
      <c r="L96" s="32">
        <f>SUM(L92:L95)</f>
        <v>0</v>
      </c>
      <c r="M96" s="37">
        <f t="shared" si="19"/>
        <v>0</v>
      </c>
      <c r="N96" s="32">
        <f t="shared" si="20"/>
        <v>35333112</v>
      </c>
      <c r="O96" s="37">
        <f t="shared" si="21"/>
        <v>0.60148993280844387</v>
      </c>
      <c r="P96" s="32">
        <f>SUM(P92:P95)</f>
        <v>12644605</v>
      </c>
      <c r="Q96" s="32">
        <f>SUM(Q92:Q95)</f>
        <v>53304858</v>
      </c>
      <c r="R96" s="32">
        <f>SUM(R92:R95)</f>
        <v>56672924</v>
      </c>
      <c r="S96" s="32">
        <f>SUM(S92:S95)</f>
        <v>32120558</v>
      </c>
      <c r="T96" s="37">
        <f t="shared" si="22"/>
        <v>0.56677079163940791</v>
      </c>
      <c r="U96" s="37">
        <f t="shared" si="23"/>
        <v>9.2886175566575524E-2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4379449</v>
      </c>
      <c r="E97" s="31">
        <v>4379449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746056</v>
      </c>
      <c r="Q97" s="31">
        <v>208039505</v>
      </c>
      <c r="R97" s="31">
        <v>4438605</v>
      </c>
      <c r="S97" s="31">
        <v>155440918</v>
      </c>
      <c r="T97" s="36">
        <f t="shared" si="22"/>
        <v>35.020218739896883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5027306</v>
      </c>
      <c r="E99" s="31">
        <v>5027306</v>
      </c>
      <c r="F99" s="31">
        <v>901344</v>
      </c>
      <c r="G99" s="36">
        <f t="shared" si="16"/>
        <v>0.17928966329083609</v>
      </c>
      <c r="H99" s="31">
        <v>707486</v>
      </c>
      <c r="I99" s="36">
        <f t="shared" si="17"/>
        <v>0.14072865268197321</v>
      </c>
      <c r="J99" s="31">
        <v>903432</v>
      </c>
      <c r="K99" s="36">
        <f t="shared" si="18"/>
        <v>0.17970499508086438</v>
      </c>
      <c r="L99" s="31">
        <v>0</v>
      </c>
      <c r="M99" s="36">
        <f t="shared" si="19"/>
        <v>0</v>
      </c>
      <c r="N99" s="31">
        <f t="shared" si="20"/>
        <v>2512262</v>
      </c>
      <c r="O99" s="36">
        <f t="shared" si="21"/>
        <v>0.49972331105367368</v>
      </c>
      <c r="P99" s="31">
        <v>398542</v>
      </c>
      <c r="Q99" s="31">
        <v>792000</v>
      </c>
      <c r="R99" s="31">
        <v>4702278</v>
      </c>
      <c r="S99" s="31">
        <v>2940168</v>
      </c>
      <c r="T99" s="36">
        <f t="shared" si="22"/>
        <v>0.6252646057931921</v>
      </c>
      <c r="U99" s="36">
        <f t="shared" si="23"/>
        <v>1.266842641428005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51797148</v>
      </c>
      <c r="E100" s="31">
        <v>51797148</v>
      </c>
      <c r="F100" s="31">
        <v>22337264</v>
      </c>
      <c r="G100" s="36">
        <f>IF(($D100     =0),0,($F100     /$D100     ))</f>
        <v>0.43124505619498588</v>
      </c>
      <c r="H100" s="31">
        <v>289832</v>
      </c>
      <c r="I100" s="36">
        <f>IF(($D100     =0),0,($H100     /$D100     ))</f>
        <v>5.5955204329010549E-3</v>
      </c>
      <c r="J100" s="31">
        <v>9654301</v>
      </c>
      <c r="K100" s="36">
        <f>IF(($E100     =0),0,($J100     /$E100     ))</f>
        <v>0.18638672924617394</v>
      </c>
      <c r="L100" s="31">
        <v>0</v>
      </c>
      <c r="M100" s="36">
        <f>IF(($E100     =0),0,($L100     /$E100     ))</f>
        <v>0</v>
      </c>
      <c r="N100" s="31">
        <f>$F100     +$H100     +$J100</f>
        <v>32281397</v>
      </c>
      <c r="O100" s="36">
        <f>IF(($E100     =0),0,($N100     /$E100     ))</f>
        <v>0.62322730587406083</v>
      </c>
      <c r="P100" s="31">
        <v>9027773</v>
      </c>
      <c r="Q100" s="31">
        <v>49252588</v>
      </c>
      <c r="R100" s="31">
        <v>49831368</v>
      </c>
      <c r="S100" s="31">
        <v>47866195</v>
      </c>
      <c r="T100" s="36">
        <f>IF(($R100     =0),0,($S100     /$R100     ))</f>
        <v>0.9605635350006847</v>
      </c>
      <c r="U100" s="36">
        <f>IF(($P100     =0),0,(($J100     /$P100     )-1))</f>
        <v>6.9400061344032427E-2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61203903</v>
      </c>
      <c r="E101" s="32">
        <f>SUM(E97:E100)</f>
        <v>61203903</v>
      </c>
      <c r="F101" s="32">
        <f>SUM(F97:F100)</f>
        <v>23238608</v>
      </c>
      <c r="G101" s="37">
        <f>IF(($D101     =0),0,($F101     /$D101     ))</f>
        <v>0.37969160234764765</v>
      </c>
      <c r="H101" s="32">
        <f>SUM(H97:H100)</f>
        <v>997318</v>
      </c>
      <c r="I101" s="37">
        <f>IF(($D101     =0),0,($H101     /$D101     ))</f>
        <v>1.6295006545579291E-2</v>
      </c>
      <c r="J101" s="32">
        <f>SUM(J97:J100)</f>
        <v>10557733</v>
      </c>
      <c r="K101" s="37">
        <f>IF(($E101     =0),0,($J101     /$E101     ))</f>
        <v>0.17250097595900052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34793659</v>
      </c>
      <c r="O101" s="37">
        <f>IF(($E101     =0),0,($N101     /$E101     ))</f>
        <v>0.5684875848522275</v>
      </c>
      <c r="P101" s="32">
        <f>SUM(P97:P100)</f>
        <v>10172371</v>
      </c>
      <c r="Q101" s="32">
        <f>SUM(Q97:Q100)</f>
        <v>258084093</v>
      </c>
      <c r="R101" s="32">
        <f>SUM(R97:R100)</f>
        <v>58972251</v>
      </c>
      <c r="S101" s="32">
        <f>SUM(S97:S100)</f>
        <v>206247281</v>
      </c>
      <c r="T101" s="37">
        <f>IF(($R101     =0),0,($S101     /$R101     ))</f>
        <v>3.4973615132988565</v>
      </c>
      <c r="U101" s="37">
        <f>IF(($P101     =0),0,(($J101     /$P101     )-1))</f>
        <v>3.7883203434086354E-2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465821916</v>
      </c>
      <c r="E102" s="32">
        <f>SUM(E88:E90,E92:E95,E97:E100)</f>
        <v>470980307</v>
      </c>
      <c r="F102" s="32">
        <f>SUM(F88:F90,F92:F95,F97:F100)</f>
        <v>122020383</v>
      </c>
      <c r="G102" s="37">
        <f>IF(($D102     =0),0,($F102     /$D102     ))</f>
        <v>0.26194641945528385</v>
      </c>
      <c r="H102" s="32">
        <f>SUM(H88:H90,H92:H95,H97:H100)</f>
        <v>137322676</v>
      </c>
      <c r="I102" s="37">
        <f>IF(($D102     =0),0,($H102     /$D102     ))</f>
        <v>0.29479651189275519</v>
      </c>
      <c r="J102" s="32">
        <f>SUM(J88:J90,J92:J95,J97:J100)</f>
        <v>111976678</v>
      </c>
      <c r="K102" s="37">
        <f>IF(($E102     =0),0,($J102     /$E102     ))</f>
        <v>0.23775235680926252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371319737</v>
      </c>
      <c r="O102" s="37">
        <f>IF(($E102     =0),0,($N102     /$E102     ))</f>
        <v>0.78839758580394315</v>
      </c>
      <c r="P102" s="32">
        <f>SUM(P88:P90,P92:P95,P97:P100)</f>
        <v>197588526</v>
      </c>
      <c r="Q102" s="32">
        <f>SUM(Q88:Q90,Q92:Q95,Q97:Q100)</f>
        <v>641446616</v>
      </c>
      <c r="R102" s="32">
        <f>SUM(R88:R90,R92:R95,R97:R100)</f>
        <v>446038898</v>
      </c>
      <c r="S102" s="32">
        <f>SUM(S88:S90,S92:S95,S97:S100)</f>
        <v>417242635</v>
      </c>
      <c r="T102" s="37">
        <f>IF(($R102     =0),0,($S102     /$R102     ))</f>
        <v>0.93544001850708547</v>
      </c>
      <c r="U102" s="37">
        <f>IF(($P102     =0),0,(($J102     /$P102     )-1))</f>
        <v>-0.43328349946798028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286350510</v>
      </c>
      <c r="E105" s="31">
        <v>286350510</v>
      </c>
      <c r="F105" s="31">
        <v>52806063</v>
      </c>
      <c r="G105" s="36">
        <f t="shared" ref="G105:G136" si="24">IF(($D105     =0),0,($F105     /$D105     ))</f>
        <v>0.18441057779153247</v>
      </c>
      <c r="H105" s="31">
        <v>78090538</v>
      </c>
      <c r="I105" s="36">
        <f t="shared" ref="I105:I136" si="25">IF(($D105     =0),0,($H105     /$D105     ))</f>
        <v>0.27270961731480764</v>
      </c>
      <c r="J105" s="31">
        <v>61053895</v>
      </c>
      <c r="K105" s="36">
        <f t="shared" ref="K105:K136" si="26">IF(($E105     =0),0,($J105     /$E105     ))</f>
        <v>0.21321385109459035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191950496</v>
      </c>
      <c r="O105" s="36">
        <f t="shared" ref="O105:O136" si="29">IF(($E105     =0),0,($N105     /$E105     ))</f>
        <v>0.67033404620093051</v>
      </c>
      <c r="P105" s="31">
        <v>11541801</v>
      </c>
      <c r="Q105" s="31">
        <v>272761040</v>
      </c>
      <c r="R105" s="31">
        <v>272761040</v>
      </c>
      <c r="S105" s="31">
        <v>155274986</v>
      </c>
      <c r="T105" s="36">
        <f t="shared" ref="T105:T136" si="30">IF(($R105     =0),0,($S105     /$R105     ))</f>
        <v>0.56927113197691281</v>
      </c>
      <c r="U105" s="36">
        <f t="shared" ref="U105:U136" si="31">IF(($P105     =0),0,(($J105     /$P105     )-1))</f>
        <v>4.2898065908431446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286350510</v>
      </c>
      <c r="E106" s="32">
        <f>E105</f>
        <v>286350510</v>
      </c>
      <c r="F106" s="32">
        <f>F105</f>
        <v>52806063</v>
      </c>
      <c r="G106" s="37">
        <f t="shared" si="24"/>
        <v>0.18441057779153247</v>
      </c>
      <c r="H106" s="32">
        <f>H105</f>
        <v>78090538</v>
      </c>
      <c r="I106" s="37">
        <f t="shared" si="25"/>
        <v>0.27270961731480764</v>
      </c>
      <c r="J106" s="32">
        <f>J105</f>
        <v>61053895</v>
      </c>
      <c r="K106" s="37">
        <f t="shared" si="26"/>
        <v>0.21321385109459035</v>
      </c>
      <c r="L106" s="32">
        <f>L105</f>
        <v>0</v>
      </c>
      <c r="M106" s="37">
        <f t="shared" si="27"/>
        <v>0</v>
      </c>
      <c r="N106" s="32">
        <f t="shared" si="28"/>
        <v>191950496</v>
      </c>
      <c r="O106" s="37">
        <f t="shared" si="29"/>
        <v>0.67033404620093051</v>
      </c>
      <c r="P106" s="32">
        <f>P105</f>
        <v>11541801</v>
      </c>
      <c r="Q106" s="32">
        <f>Q105</f>
        <v>272761040</v>
      </c>
      <c r="R106" s="32">
        <f>R105</f>
        <v>272761040</v>
      </c>
      <c r="S106" s="32">
        <f>S105</f>
        <v>155274986</v>
      </c>
      <c r="T106" s="37">
        <f t="shared" si="30"/>
        <v>0.56927113197691281</v>
      </c>
      <c r="U106" s="37">
        <f t="shared" si="31"/>
        <v>4.2898065908431446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9511</v>
      </c>
      <c r="G120" s="36">
        <f t="shared" si="24"/>
        <v>0</v>
      </c>
      <c r="H120" s="31">
        <v>2858</v>
      </c>
      <c r="I120" s="36">
        <f t="shared" si="25"/>
        <v>0</v>
      </c>
      <c r="J120" s="31">
        <v>-12369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-239266</v>
      </c>
      <c r="Q120" s="31">
        <v>0</v>
      </c>
      <c r="R120" s="31">
        <v>0</v>
      </c>
      <c r="S120" s="31">
        <v>-205859</v>
      </c>
      <c r="T120" s="36">
        <f t="shared" si="30"/>
        <v>0</v>
      </c>
      <c r="U120" s="36">
        <f t="shared" si="31"/>
        <v>-0.94830439761604235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9511</v>
      </c>
      <c r="G121" s="37">
        <f t="shared" si="24"/>
        <v>0</v>
      </c>
      <c r="H121" s="32">
        <f>SUM(H113:H120)</f>
        <v>2858</v>
      </c>
      <c r="I121" s="37">
        <f t="shared" si="25"/>
        <v>0</v>
      </c>
      <c r="J121" s="32">
        <f>SUM(J113:J120)</f>
        <v>-12369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0</v>
      </c>
      <c r="O121" s="37">
        <f t="shared" si="29"/>
        <v>0</v>
      </c>
      <c r="P121" s="32">
        <f>SUM(P113:P120)</f>
        <v>-239266</v>
      </c>
      <c r="Q121" s="32">
        <f>SUM(Q113:Q120)</f>
        <v>0</v>
      </c>
      <c r="R121" s="32">
        <f>SUM(R113:R120)</f>
        <v>0</v>
      </c>
      <c r="S121" s="32">
        <f>SUM(S113:S120)</f>
        <v>-205859</v>
      </c>
      <c r="T121" s="37">
        <f t="shared" si="30"/>
        <v>0</v>
      </c>
      <c r="U121" s="37">
        <f t="shared" si="31"/>
        <v>-0.94830439761604235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60000</v>
      </c>
      <c r="E125" s="31">
        <v>47145</v>
      </c>
      <c r="F125" s="31">
        <v>0</v>
      </c>
      <c r="G125" s="36">
        <f t="shared" si="24"/>
        <v>0</v>
      </c>
      <c r="H125" s="31">
        <v>26900</v>
      </c>
      <c r="I125" s="36">
        <f t="shared" si="25"/>
        <v>0.44833333333333331</v>
      </c>
      <c r="J125" s="31">
        <v>3600</v>
      </c>
      <c r="K125" s="36">
        <f t="shared" si="26"/>
        <v>7.6360165447025133E-2</v>
      </c>
      <c r="L125" s="31">
        <v>0</v>
      </c>
      <c r="M125" s="36">
        <f t="shared" si="27"/>
        <v>0</v>
      </c>
      <c r="N125" s="31">
        <f t="shared" si="28"/>
        <v>30500</v>
      </c>
      <c r="O125" s="36">
        <f t="shared" si="29"/>
        <v>0.64694029059285185</v>
      </c>
      <c r="P125" s="31">
        <v>11700</v>
      </c>
      <c r="Q125" s="31">
        <v>38520</v>
      </c>
      <c r="R125" s="31">
        <v>27430</v>
      </c>
      <c r="S125" s="31">
        <v>24700</v>
      </c>
      <c r="T125" s="36">
        <f t="shared" si="30"/>
        <v>0.90047393364928907</v>
      </c>
      <c r="U125" s="36">
        <f t="shared" si="31"/>
        <v>-0.69230769230769229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60000</v>
      </c>
      <c r="E126" s="32">
        <f>SUM(E122:E125)</f>
        <v>47145</v>
      </c>
      <c r="F126" s="32">
        <f>SUM(F122:F125)</f>
        <v>0</v>
      </c>
      <c r="G126" s="37">
        <f t="shared" si="24"/>
        <v>0</v>
      </c>
      <c r="H126" s="32">
        <f>SUM(H122:H125)</f>
        <v>26900</v>
      </c>
      <c r="I126" s="37">
        <f t="shared" si="25"/>
        <v>0.44833333333333331</v>
      </c>
      <c r="J126" s="32">
        <f>SUM(J122:J125)</f>
        <v>3600</v>
      </c>
      <c r="K126" s="37">
        <f t="shared" si="26"/>
        <v>7.6360165447025133E-2</v>
      </c>
      <c r="L126" s="32">
        <f>SUM(L122:L125)</f>
        <v>0</v>
      </c>
      <c r="M126" s="37">
        <f t="shared" si="27"/>
        <v>0</v>
      </c>
      <c r="N126" s="32">
        <f t="shared" si="28"/>
        <v>30500</v>
      </c>
      <c r="O126" s="37">
        <f t="shared" si="29"/>
        <v>0.64694029059285185</v>
      </c>
      <c r="P126" s="32">
        <f>SUM(P122:P125)</f>
        <v>11700</v>
      </c>
      <c r="Q126" s="32">
        <f>SUM(Q122:Q125)</f>
        <v>38520</v>
      </c>
      <c r="R126" s="32">
        <f>SUM(R122:R125)</f>
        <v>27430</v>
      </c>
      <c r="S126" s="32">
        <f>SUM(S122:S125)</f>
        <v>24700</v>
      </c>
      <c r="T126" s="37">
        <f t="shared" si="30"/>
        <v>0.90047393364928907</v>
      </c>
      <c r="U126" s="37">
        <f t="shared" si="31"/>
        <v>-0.69230769230769229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4445</v>
      </c>
      <c r="E133" s="31">
        <v>4445</v>
      </c>
      <c r="F133" s="31">
        <v>3395</v>
      </c>
      <c r="G133" s="36">
        <f t="shared" si="24"/>
        <v>0.76377952755905509</v>
      </c>
      <c r="H133" s="31">
        <v>6070</v>
      </c>
      <c r="I133" s="36">
        <f t="shared" si="25"/>
        <v>1.3655793025871765</v>
      </c>
      <c r="J133" s="31">
        <v>2060</v>
      </c>
      <c r="K133" s="36">
        <f t="shared" si="26"/>
        <v>0.46344206974128233</v>
      </c>
      <c r="L133" s="31">
        <v>0</v>
      </c>
      <c r="M133" s="36">
        <f t="shared" si="27"/>
        <v>0</v>
      </c>
      <c r="N133" s="31">
        <f t="shared" si="28"/>
        <v>11525</v>
      </c>
      <c r="O133" s="36">
        <f t="shared" si="29"/>
        <v>2.5928008998875143</v>
      </c>
      <c r="P133" s="31">
        <v>14920</v>
      </c>
      <c r="Q133" s="31">
        <v>4237</v>
      </c>
      <c r="R133" s="31">
        <v>4237</v>
      </c>
      <c r="S133" s="31">
        <v>38675</v>
      </c>
      <c r="T133" s="36">
        <f t="shared" si="30"/>
        <v>9.1279206986075057</v>
      </c>
      <c r="U133" s="36">
        <f t="shared" si="31"/>
        <v>-0.86193029490616624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6004937</v>
      </c>
      <c r="E136" s="31">
        <v>6004937</v>
      </c>
      <c r="F136" s="31">
        <v>2073067</v>
      </c>
      <c r="G136" s="36">
        <f t="shared" si="24"/>
        <v>0.34522710229932468</v>
      </c>
      <c r="H136" s="31">
        <v>1658476</v>
      </c>
      <c r="I136" s="36">
        <f t="shared" si="25"/>
        <v>0.27618541210340758</v>
      </c>
      <c r="J136" s="31">
        <v>1243840</v>
      </c>
      <c r="K136" s="36">
        <f t="shared" si="26"/>
        <v>0.20713622807366672</v>
      </c>
      <c r="L136" s="31">
        <v>0</v>
      </c>
      <c r="M136" s="36">
        <f t="shared" si="27"/>
        <v>0</v>
      </c>
      <c r="N136" s="31">
        <f t="shared" si="28"/>
        <v>4975383</v>
      </c>
      <c r="O136" s="36">
        <f t="shared" si="29"/>
        <v>0.82854874247639898</v>
      </c>
      <c r="P136" s="31">
        <v>1197247</v>
      </c>
      <c r="Q136" s="31">
        <v>5780000</v>
      </c>
      <c r="R136" s="31">
        <v>5780000</v>
      </c>
      <c r="S136" s="31">
        <v>4929373</v>
      </c>
      <c r="T136" s="36">
        <f t="shared" si="30"/>
        <v>0.8528326989619377</v>
      </c>
      <c r="U136" s="36">
        <f t="shared" si="31"/>
        <v>3.8916781583081761E-2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6009382</v>
      </c>
      <c r="E137" s="32">
        <f>SUM(E133:E136)</f>
        <v>6009382</v>
      </c>
      <c r="F137" s="32">
        <f>SUM(F133:F136)</f>
        <v>2076462</v>
      </c>
      <c r="G137" s="37">
        <f t="shared" ref="G137:G170" si="32">IF(($D137     =0),0,($F137     /$D137     ))</f>
        <v>0.34553669578668822</v>
      </c>
      <c r="H137" s="32">
        <f>SUM(H133:H136)</f>
        <v>1664546</v>
      </c>
      <c r="I137" s="37">
        <f t="shared" ref="I137:I170" si="33">IF(($D137     =0),0,($H137     /$D137     ))</f>
        <v>0.27699121140909333</v>
      </c>
      <c r="J137" s="32">
        <f>SUM(J133:J136)</f>
        <v>1245900</v>
      </c>
      <c r="K137" s="37">
        <f t="shared" ref="K137:K170" si="34">IF(($E137     =0),0,($J137     /$E137     ))</f>
        <v>0.20732581153935628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4986908</v>
      </c>
      <c r="O137" s="37">
        <f t="shared" ref="O137:O170" si="37">IF(($E137     =0),0,($N137     /$E137     ))</f>
        <v>0.8298537187351378</v>
      </c>
      <c r="P137" s="32">
        <f>SUM(P133:P136)</f>
        <v>1212167</v>
      </c>
      <c r="Q137" s="32">
        <f>SUM(Q133:Q136)</f>
        <v>5784237</v>
      </c>
      <c r="R137" s="32">
        <f>SUM(R133:R136)</f>
        <v>5784237</v>
      </c>
      <c r="S137" s="32">
        <f>SUM(S133:S136)</f>
        <v>4968048</v>
      </c>
      <c r="T137" s="37">
        <f t="shared" ref="T137:T170" si="38">IF(($R137     =0),0,($S137     /$R137     ))</f>
        <v>0.85889426729921337</v>
      </c>
      <c r="U137" s="37">
        <f t="shared" ref="U137:U170" si="39">IF(($P137     =0),0,(($J137     /$P137     )-1))</f>
        <v>2.7828673771848278E-2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1304379</v>
      </c>
      <c r="E143" s="31">
        <v>382679</v>
      </c>
      <c r="F143" s="31">
        <v>42680</v>
      </c>
      <c r="G143" s="36">
        <f t="shared" si="32"/>
        <v>3.2720551312156974E-2</v>
      </c>
      <c r="H143" s="31">
        <v>101490</v>
      </c>
      <c r="I143" s="36">
        <f t="shared" si="33"/>
        <v>7.7807140409344222E-2</v>
      </c>
      <c r="J143" s="31">
        <v>58222</v>
      </c>
      <c r="K143" s="36">
        <f t="shared" si="34"/>
        <v>0.15214318005430139</v>
      </c>
      <c r="L143" s="31">
        <v>0</v>
      </c>
      <c r="M143" s="36">
        <f t="shared" si="35"/>
        <v>0</v>
      </c>
      <c r="N143" s="31">
        <f t="shared" si="36"/>
        <v>202392</v>
      </c>
      <c r="O143" s="36">
        <f t="shared" si="37"/>
        <v>0.52888190885833819</v>
      </c>
      <c r="P143" s="31">
        <v>23143</v>
      </c>
      <c r="Q143" s="31">
        <v>560000</v>
      </c>
      <c r="R143" s="31">
        <v>603218</v>
      </c>
      <c r="S143" s="31">
        <v>74470</v>
      </c>
      <c r="T143" s="36">
        <f t="shared" si="38"/>
        <v>0.12345453882344359</v>
      </c>
      <c r="U143" s="36">
        <f t="shared" si="39"/>
        <v>1.5157499027783778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1304379</v>
      </c>
      <c r="E144" s="32">
        <f>SUM(E138:E143)</f>
        <v>382679</v>
      </c>
      <c r="F144" s="32">
        <f>SUM(F138:F143)</f>
        <v>42680</v>
      </c>
      <c r="G144" s="37">
        <f t="shared" si="32"/>
        <v>3.2720551312156974E-2</v>
      </c>
      <c r="H144" s="32">
        <f>SUM(H138:H143)</f>
        <v>101490</v>
      </c>
      <c r="I144" s="37">
        <f t="shared" si="33"/>
        <v>7.7807140409344222E-2</v>
      </c>
      <c r="J144" s="32">
        <f>SUM(J138:J143)</f>
        <v>58222</v>
      </c>
      <c r="K144" s="37">
        <f t="shared" si="34"/>
        <v>0.15214318005430139</v>
      </c>
      <c r="L144" s="32">
        <f>SUM(L138:L143)</f>
        <v>0</v>
      </c>
      <c r="M144" s="37">
        <f t="shared" si="35"/>
        <v>0</v>
      </c>
      <c r="N144" s="32">
        <f t="shared" si="36"/>
        <v>202392</v>
      </c>
      <c r="O144" s="37">
        <f t="shared" si="37"/>
        <v>0.52888190885833819</v>
      </c>
      <c r="P144" s="32">
        <f>SUM(P138:P143)</f>
        <v>23143</v>
      </c>
      <c r="Q144" s="32">
        <f>SUM(Q138:Q143)</f>
        <v>560000</v>
      </c>
      <c r="R144" s="32">
        <f>SUM(R138:R143)</f>
        <v>603218</v>
      </c>
      <c r="S144" s="32">
        <f>SUM(S138:S143)</f>
        <v>74470</v>
      </c>
      <c r="T144" s="37">
        <f t="shared" si="38"/>
        <v>0.12345453882344359</v>
      </c>
      <c r="U144" s="37">
        <f t="shared" si="39"/>
        <v>1.5157499027783778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2226000</v>
      </c>
      <c r="E147" s="31">
        <v>2226000</v>
      </c>
      <c r="F147" s="31">
        <v>789860</v>
      </c>
      <c r="G147" s="36">
        <f t="shared" si="32"/>
        <v>0.35483378256963161</v>
      </c>
      <c r="H147" s="31">
        <v>778416</v>
      </c>
      <c r="I147" s="36">
        <f t="shared" si="33"/>
        <v>0.34969272237196763</v>
      </c>
      <c r="J147" s="31">
        <v>832780</v>
      </c>
      <c r="K147" s="36">
        <f t="shared" si="34"/>
        <v>0.37411500449236296</v>
      </c>
      <c r="L147" s="31">
        <v>0</v>
      </c>
      <c r="M147" s="36">
        <f t="shared" si="35"/>
        <v>0</v>
      </c>
      <c r="N147" s="31">
        <f t="shared" si="36"/>
        <v>2401056</v>
      </c>
      <c r="O147" s="36">
        <f t="shared" si="37"/>
        <v>1.0786415094339623</v>
      </c>
      <c r="P147" s="31">
        <v>644659</v>
      </c>
      <c r="Q147" s="31">
        <v>2100000</v>
      </c>
      <c r="R147" s="31">
        <v>2100000</v>
      </c>
      <c r="S147" s="31">
        <v>1671105</v>
      </c>
      <c r="T147" s="36">
        <f t="shared" si="38"/>
        <v>0.7957642857142857</v>
      </c>
      <c r="U147" s="36">
        <f t="shared" si="39"/>
        <v>0.29181474236767024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2226000</v>
      </c>
      <c r="E150" s="32">
        <f>SUM(E145:E149)</f>
        <v>2226000</v>
      </c>
      <c r="F150" s="32">
        <f>SUM(F145:F149)</f>
        <v>789860</v>
      </c>
      <c r="G150" s="37">
        <f t="shared" si="32"/>
        <v>0.35483378256963161</v>
      </c>
      <c r="H150" s="32">
        <f>SUM(H145:H149)</f>
        <v>778416</v>
      </c>
      <c r="I150" s="37">
        <f t="shared" si="33"/>
        <v>0.34969272237196763</v>
      </c>
      <c r="J150" s="32">
        <f>SUM(J145:J149)</f>
        <v>832780</v>
      </c>
      <c r="K150" s="37">
        <f t="shared" si="34"/>
        <v>0.37411500449236296</v>
      </c>
      <c r="L150" s="32">
        <f>SUM(L145:L149)</f>
        <v>0</v>
      </c>
      <c r="M150" s="37">
        <f t="shared" si="35"/>
        <v>0</v>
      </c>
      <c r="N150" s="32">
        <f t="shared" si="36"/>
        <v>2401056</v>
      </c>
      <c r="O150" s="37">
        <f t="shared" si="37"/>
        <v>1.0786415094339623</v>
      </c>
      <c r="P150" s="32">
        <f>SUM(P145:P149)</f>
        <v>644659</v>
      </c>
      <c r="Q150" s="32">
        <f>SUM(Q145:Q149)</f>
        <v>2100000</v>
      </c>
      <c r="R150" s="32">
        <f>SUM(R145:R149)</f>
        <v>2100000</v>
      </c>
      <c r="S150" s="32">
        <f>SUM(S145:S149)</f>
        <v>1671105</v>
      </c>
      <c r="T150" s="37">
        <f t="shared" si="38"/>
        <v>0.7957642857142857</v>
      </c>
      <c r="U150" s="37">
        <f t="shared" si="39"/>
        <v>0.29181474236767024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0</v>
      </c>
      <c r="E152" s="31">
        <v>0</v>
      </c>
      <c r="F152" s="31">
        <v>0</v>
      </c>
      <c r="G152" s="36">
        <f t="shared" si="32"/>
        <v>0</v>
      </c>
      <c r="H152" s="31">
        <v>0</v>
      </c>
      <c r="I152" s="36">
        <f t="shared" si="33"/>
        <v>0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0</v>
      </c>
      <c r="O152" s="36">
        <f t="shared" si="37"/>
        <v>0</v>
      </c>
      <c r="P152" s="31">
        <v>6876</v>
      </c>
      <c r="Q152" s="31">
        <v>27500</v>
      </c>
      <c r="R152" s="31">
        <v>27500</v>
      </c>
      <c r="S152" s="31">
        <v>20628</v>
      </c>
      <c r="T152" s="36">
        <f t="shared" si="38"/>
        <v>0.75010909090909095</v>
      </c>
      <c r="U152" s="36">
        <f t="shared" si="39"/>
        <v>-1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0</v>
      </c>
      <c r="E157" s="32">
        <f>SUM(E151:E156)</f>
        <v>0</v>
      </c>
      <c r="F157" s="32">
        <f>SUM(F151:F156)</f>
        <v>0</v>
      </c>
      <c r="G157" s="37">
        <f t="shared" si="32"/>
        <v>0</v>
      </c>
      <c r="H157" s="32">
        <f>SUM(H151:H156)</f>
        <v>0</v>
      </c>
      <c r="I157" s="37">
        <f t="shared" si="33"/>
        <v>0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0</v>
      </c>
      <c r="O157" s="37">
        <f t="shared" si="37"/>
        <v>0</v>
      </c>
      <c r="P157" s="32">
        <f>SUM(P151:P156)</f>
        <v>6876</v>
      </c>
      <c r="Q157" s="32">
        <f>SUM(Q151:Q156)</f>
        <v>27500</v>
      </c>
      <c r="R157" s="32">
        <f>SUM(R151:R156)</f>
        <v>27500</v>
      </c>
      <c r="S157" s="32">
        <f>SUM(S151:S156)</f>
        <v>20628</v>
      </c>
      <c r="T157" s="37">
        <f t="shared" si="38"/>
        <v>0.75010909090909095</v>
      </c>
      <c r="U157" s="37">
        <f t="shared" si="39"/>
        <v>-1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107316378</v>
      </c>
      <c r="E162" s="31">
        <v>107316378</v>
      </c>
      <c r="F162" s="31">
        <v>44704061</v>
      </c>
      <c r="G162" s="36">
        <f t="shared" si="32"/>
        <v>0.41656326679232503</v>
      </c>
      <c r="H162" s="31">
        <v>35764982</v>
      </c>
      <c r="I162" s="36">
        <f t="shared" si="33"/>
        <v>0.33326676381120501</v>
      </c>
      <c r="J162" s="31">
        <v>26827607</v>
      </c>
      <c r="K162" s="36">
        <f t="shared" si="34"/>
        <v>0.24998613911475842</v>
      </c>
      <c r="L162" s="31">
        <v>0</v>
      </c>
      <c r="M162" s="36">
        <f t="shared" si="35"/>
        <v>0</v>
      </c>
      <c r="N162" s="31">
        <f t="shared" si="36"/>
        <v>107296650</v>
      </c>
      <c r="O162" s="36">
        <f t="shared" si="37"/>
        <v>0.99981616971828846</v>
      </c>
      <c r="P162" s="31">
        <v>15508323</v>
      </c>
      <c r="Q162" s="31">
        <v>26621770</v>
      </c>
      <c r="R162" s="31">
        <v>26621770</v>
      </c>
      <c r="S162" s="31">
        <v>26605987</v>
      </c>
      <c r="T162" s="36">
        <f t="shared" si="38"/>
        <v>0.99940713934497971</v>
      </c>
      <c r="U162" s="36">
        <f t="shared" si="39"/>
        <v>0.72988446268497253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107316378</v>
      </c>
      <c r="E163" s="32">
        <f>SUM(E158:E162)</f>
        <v>107316378</v>
      </c>
      <c r="F163" s="32">
        <f>SUM(F158:F162)</f>
        <v>44704061</v>
      </c>
      <c r="G163" s="37">
        <f t="shared" si="32"/>
        <v>0.41656326679232503</v>
      </c>
      <c r="H163" s="32">
        <f>SUM(H158:H162)</f>
        <v>35764982</v>
      </c>
      <c r="I163" s="37">
        <f t="shared" si="33"/>
        <v>0.33326676381120501</v>
      </c>
      <c r="J163" s="32">
        <f>SUM(J158:J162)</f>
        <v>26827607</v>
      </c>
      <c r="K163" s="37">
        <f t="shared" si="34"/>
        <v>0.24998613911475842</v>
      </c>
      <c r="L163" s="32">
        <f>SUM(L158:L162)</f>
        <v>0</v>
      </c>
      <c r="M163" s="37">
        <f t="shared" si="35"/>
        <v>0</v>
      </c>
      <c r="N163" s="32">
        <f t="shared" si="36"/>
        <v>107296650</v>
      </c>
      <c r="O163" s="37">
        <f t="shared" si="37"/>
        <v>0.99981616971828846</v>
      </c>
      <c r="P163" s="32">
        <f>SUM(P158:P162)</f>
        <v>15508323</v>
      </c>
      <c r="Q163" s="32">
        <f>SUM(Q158:Q162)</f>
        <v>26621770</v>
      </c>
      <c r="R163" s="32">
        <f>SUM(R158:R162)</f>
        <v>26621770</v>
      </c>
      <c r="S163" s="32">
        <f>SUM(S158:S162)</f>
        <v>26605987</v>
      </c>
      <c r="T163" s="37">
        <f t="shared" si="38"/>
        <v>0.99940713934497971</v>
      </c>
      <c r="U163" s="37">
        <f t="shared" si="39"/>
        <v>0.72988446268497253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403266649</v>
      </c>
      <c r="E170" s="32">
        <f>SUM(E105,E107:E111,E113:E120,E122:E125,E127:E131,E133:E136,E138:E143,E145:E149,E151:E156,E158:E162,E164:E168)</f>
        <v>402332094</v>
      </c>
      <c r="F170" s="32">
        <f>SUM(F105,F107:F111,F113:F120,F122:F125,F127:F131,F133:F136,F138:F143,F145:F149,F151:F156,F158:F162,F164:F168)</f>
        <v>100428637</v>
      </c>
      <c r="G170" s="37">
        <f t="shared" si="32"/>
        <v>0.24903779484129868</v>
      </c>
      <c r="H170" s="32">
        <f>SUM(H105,H107:H111,H113:H120,H122:H125,H127:H131,H133:H136,H138:H143,H145:H149,H151:H156,H158:H162,H164:H168)</f>
        <v>116429730</v>
      </c>
      <c r="I170" s="37">
        <f t="shared" si="33"/>
        <v>0.28871648644567183</v>
      </c>
      <c r="J170" s="32">
        <f>SUM(J105,J107:J111,J113:J120,J122:J125,J127:J131,J133:J136,J138:J143,J145:J149,J151:J156,J158:J162,J164:J168)</f>
        <v>90009635</v>
      </c>
      <c r="K170" s="37">
        <f t="shared" si="34"/>
        <v>0.22371974879041093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306868002</v>
      </c>
      <c r="O170" s="37">
        <f t="shared" si="37"/>
        <v>0.76272314979674483</v>
      </c>
      <c r="P170" s="32">
        <f>SUM(P105,P107:P111,P113:P120,P122:P125,P127:P131,P133:P136,P138:P143,P145:P149,P151:P156,P158:P162,P164:P168)</f>
        <v>28709403</v>
      </c>
      <c r="Q170" s="32">
        <f>SUM(Q105,Q107:Q111,Q113:Q120,Q122:Q125,Q127:Q131,Q133:Q136,Q138:Q143,Q145:Q149,Q151:Q156,Q158:Q162,Q164:Q168)</f>
        <v>307893067</v>
      </c>
      <c r="R170" s="32">
        <f>SUM(R105,R107:R111,R113:R120,R122:R125,R127:R131,R133:R136,R138:R143,R145:R149,R151:R156,R158:R162,R164:R168)</f>
        <v>307925195</v>
      </c>
      <c r="S170" s="32">
        <f>SUM(S105,S107:S111,S113:S120,S122:S125,S127:S131,S133:S136,S138:S143,S145:S149,S151:S156,S158:S162,S164:S168)</f>
        <v>188434065</v>
      </c>
      <c r="T170" s="37">
        <f t="shared" si="38"/>
        <v>0.61194753810255764</v>
      </c>
      <c r="U170" s="37">
        <f t="shared" si="39"/>
        <v>2.135197029349583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315000</v>
      </c>
      <c r="E175" s="31">
        <v>315000</v>
      </c>
      <c r="F175" s="31">
        <v>474261</v>
      </c>
      <c r="G175" s="36">
        <f t="shared" si="40"/>
        <v>1.5055904761904761</v>
      </c>
      <c r="H175" s="31">
        <v>341325</v>
      </c>
      <c r="I175" s="36">
        <f t="shared" si="41"/>
        <v>1.0835714285714286</v>
      </c>
      <c r="J175" s="31">
        <v>189680</v>
      </c>
      <c r="K175" s="36">
        <f t="shared" si="42"/>
        <v>0.60215873015873012</v>
      </c>
      <c r="L175" s="31">
        <v>0</v>
      </c>
      <c r="M175" s="36">
        <f t="shared" si="43"/>
        <v>0</v>
      </c>
      <c r="N175" s="31">
        <f t="shared" si="44"/>
        <v>1005266</v>
      </c>
      <c r="O175" s="36">
        <f t="shared" si="45"/>
        <v>3.1913206349206349</v>
      </c>
      <c r="P175" s="31">
        <v>91304</v>
      </c>
      <c r="Q175" s="31">
        <v>13000</v>
      </c>
      <c r="R175" s="31">
        <v>314000</v>
      </c>
      <c r="S175" s="31">
        <v>283380</v>
      </c>
      <c r="T175" s="36">
        <f t="shared" si="46"/>
        <v>0.90248407643312101</v>
      </c>
      <c r="U175" s="36">
        <f t="shared" si="47"/>
        <v>1.0774555331639357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315000</v>
      </c>
      <c r="E179" s="32">
        <f>SUM(E173:E178)</f>
        <v>315000</v>
      </c>
      <c r="F179" s="32">
        <f>SUM(F173:F178)</f>
        <v>474261</v>
      </c>
      <c r="G179" s="37">
        <f t="shared" si="40"/>
        <v>1.5055904761904761</v>
      </c>
      <c r="H179" s="32">
        <f>SUM(H173:H178)</f>
        <v>341325</v>
      </c>
      <c r="I179" s="37">
        <f t="shared" si="41"/>
        <v>1.0835714285714286</v>
      </c>
      <c r="J179" s="32">
        <f>SUM(J173:J178)</f>
        <v>189680</v>
      </c>
      <c r="K179" s="37">
        <f t="shared" si="42"/>
        <v>0.60215873015873012</v>
      </c>
      <c r="L179" s="32">
        <f>SUM(L173:L178)</f>
        <v>0</v>
      </c>
      <c r="M179" s="37">
        <f t="shared" si="43"/>
        <v>0</v>
      </c>
      <c r="N179" s="32">
        <f t="shared" si="44"/>
        <v>1005266</v>
      </c>
      <c r="O179" s="37">
        <f t="shared" si="45"/>
        <v>3.1913206349206349</v>
      </c>
      <c r="P179" s="32">
        <f>SUM(P173:P178)</f>
        <v>91304</v>
      </c>
      <c r="Q179" s="32">
        <f>SUM(Q173:Q178)</f>
        <v>13000</v>
      </c>
      <c r="R179" s="32">
        <f>SUM(R173:R178)</f>
        <v>314000</v>
      </c>
      <c r="S179" s="32">
        <f>SUM(S173:S178)</f>
        <v>283380</v>
      </c>
      <c r="T179" s="37">
        <f t="shared" si="46"/>
        <v>0.90248407643312101</v>
      </c>
      <c r="U179" s="37">
        <f t="shared" si="47"/>
        <v>1.0774555331639357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2707929</v>
      </c>
      <c r="E184" s="31">
        <v>2150593</v>
      </c>
      <c r="F184" s="31">
        <v>833333</v>
      </c>
      <c r="G184" s="36">
        <f t="shared" si="40"/>
        <v>0.30773812755061153</v>
      </c>
      <c r="H184" s="31">
        <v>658838</v>
      </c>
      <c r="I184" s="36">
        <f t="shared" si="41"/>
        <v>0.24329958429486151</v>
      </c>
      <c r="J184" s="31">
        <v>500325</v>
      </c>
      <c r="K184" s="36">
        <f t="shared" si="42"/>
        <v>0.23264513555098523</v>
      </c>
      <c r="L184" s="31">
        <v>0</v>
      </c>
      <c r="M184" s="36">
        <f t="shared" si="43"/>
        <v>0</v>
      </c>
      <c r="N184" s="31">
        <f t="shared" si="44"/>
        <v>1992496</v>
      </c>
      <c r="O184" s="36">
        <f t="shared" si="45"/>
        <v>0.92648678759765335</v>
      </c>
      <c r="P184" s="31">
        <v>0</v>
      </c>
      <c r="Q184" s="31">
        <v>0</v>
      </c>
      <c r="R184" s="31">
        <v>275</v>
      </c>
      <c r="S184" s="31">
        <v>137</v>
      </c>
      <c r="T184" s="36">
        <f t="shared" si="46"/>
        <v>0.49818181818181817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2707929</v>
      </c>
      <c r="E185" s="32">
        <f>SUM(E180:E184)</f>
        <v>2150593</v>
      </c>
      <c r="F185" s="32">
        <f>SUM(F180:F184)</f>
        <v>833333</v>
      </c>
      <c r="G185" s="37">
        <f t="shared" si="40"/>
        <v>0.30773812755061153</v>
      </c>
      <c r="H185" s="32">
        <f>SUM(H180:H184)</f>
        <v>658838</v>
      </c>
      <c r="I185" s="37">
        <f t="shared" si="41"/>
        <v>0.24329958429486151</v>
      </c>
      <c r="J185" s="32">
        <f>SUM(J180:J184)</f>
        <v>500325</v>
      </c>
      <c r="K185" s="37">
        <f t="shared" si="42"/>
        <v>0.23264513555098523</v>
      </c>
      <c r="L185" s="32">
        <f>SUM(L180:L184)</f>
        <v>0</v>
      </c>
      <c r="M185" s="37">
        <f t="shared" si="43"/>
        <v>0</v>
      </c>
      <c r="N185" s="32">
        <f t="shared" si="44"/>
        <v>1992496</v>
      </c>
      <c r="O185" s="37">
        <f t="shared" si="45"/>
        <v>0.92648678759765335</v>
      </c>
      <c r="P185" s="32">
        <f>SUM(P180:P184)</f>
        <v>0</v>
      </c>
      <c r="Q185" s="32">
        <f>SUM(Q180:Q184)</f>
        <v>0</v>
      </c>
      <c r="R185" s="32">
        <f>SUM(R180:R184)</f>
        <v>275</v>
      </c>
      <c r="S185" s="32">
        <f>SUM(S180:S184)</f>
        <v>137</v>
      </c>
      <c r="T185" s="37">
        <f t="shared" si="46"/>
        <v>0.49818181818181817</v>
      </c>
      <c r="U185" s="37">
        <f t="shared" si="47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1704</v>
      </c>
      <c r="E188" s="31">
        <v>1704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1623</v>
      </c>
      <c r="R188" s="31">
        <v>1623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23813000</v>
      </c>
      <c r="E190" s="31">
        <v>23813000</v>
      </c>
      <c r="F190" s="31">
        <v>9922098</v>
      </c>
      <c r="G190" s="36">
        <f t="shared" si="40"/>
        <v>0.41666728257674379</v>
      </c>
      <c r="H190" s="31">
        <v>7937667</v>
      </c>
      <c r="I190" s="36">
        <f t="shared" si="41"/>
        <v>0.33333334733128961</v>
      </c>
      <c r="J190" s="31">
        <v>5953235</v>
      </c>
      <c r="K190" s="36">
        <f t="shared" si="42"/>
        <v>0.24999937009196657</v>
      </c>
      <c r="L190" s="31">
        <v>0</v>
      </c>
      <c r="M190" s="36">
        <f t="shared" si="43"/>
        <v>0</v>
      </c>
      <c r="N190" s="31">
        <f t="shared" si="44"/>
        <v>23813000</v>
      </c>
      <c r="O190" s="36">
        <f t="shared" si="45"/>
        <v>1</v>
      </c>
      <c r="P190" s="31">
        <v>5862250</v>
      </c>
      <c r="Q190" s="31">
        <v>23449000</v>
      </c>
      <c r="R190" s="31">
        <v>21239000</v>
      </c>
      <c r="S190" s="31">
        <v>23448999</v>
      </c>
      <c r="T190" s="36">
        <f t="shared" si="46"/>
        <v>1.1040538160930364</v>
      </c>
      <c r="U190" s="36">
        <f t="shared" si="47"/>
        <v>1.5520491278945725E-2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23814704</v>
      </c>
      <c r="E191" s="32">
        <f>SUM(E186:E190)</f>
        <v>23814704</v>
      </c>
      <c r="F191" s="32">
        <f>SUM(F186:F190)</f>
        <v>9922098</v>
      </c>
      <c r="G191" s="37">
        <f t="shared" si="40"/>
        <v>0.41663746901914045</v>
      </c>
      <c r="H191" s="32">
        <f>SUM(H186:H190)</f>
        <v>7937667</v>
      </c>
      <c r="I191" s="37">
        <f t="shared" si="41"/>
        <v>0.33330949651946123</v>
      </c>
      <c r="J191" s="32">
        <f>SUM(J186:J190)</f>
        <v>5953235</v>
      </c>
      <c r="K191" s="37">
        <f t="shared" si="42"/>
        <v>0.24998148202891793</v>
      </c>
      <c r="L191" s="32">
        <f>SUM(L186:L190)</f>
        <v>0</v>
      </c>
      <c r="M191" s="37">
        <f t="shared" si="43"/>
        <v>0</v>
      </c>
      <c r="N191" s="32">
        <f t="shared" si="44"/>
        <v>23813000</v>
      </c>
      <c r="O191" s="37">
        <f t="shared" si="45"/>
        <v>0.99992844756751964</v>
      </c>
      <c r="P191" s="32">
        <f>SUM(P186:P190)</f>
        <v>5862250</v>
      </c>
      <c r="Q191" s="32">
        <f>SUM(Q186:Q190)</f>
        <v>23450623</v>
      </c>
      <c r="R191" s="32">
        <f>SUM(R186:R190)</f>
        <v>21240623</v>
      </c>
      <c r="S191" s="32">
        <f>SUM(S186:S190)</f>
        <v>23448999</v>
      </c>
      <c r="T191" s="37">
        <f t="shared" si="46"/>
        <v>1.1039694551332133</v>
      </c>
      <c r="U191" s="37">
        <f t="shared" si="47"/>
        <v>1.5520491278945725E-2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426360</v>
      </c>
      <c r="E197" s="31">
        <v>426360</v>
      </c>
      <c r="F197" s="31">
        <v>57466</v>
      </c>
      <c r="G197" s="36">
        <f t="shared" si="40"/>
        <v>0.13478281264658973</v>
      </c>
      <c r="H197" s="31">
        <v>293269</v>
      </c>
      <c r="I197" s="36">
        <f t="shared" si="41"/>
        <v>0.68784360634205832</v>
      </c>
      <c r="J197" s="31">
        <v>562415</v>
      </c>
      <c r="K197" s="36">
        <f t="shared" si="42"/>
        <v>1.3191082653156956</v>
      </c>
      <c r="L197" s="31">
        <v>0</v>
      </c>
      <c r="M197" s="36">
        <f t="shared" si="43"/>
        <v>0</v>
      </c>
      <c r="N197" s="31">
        <f t="shared" si="44"/>
        <v>913150</v>
      </c>
      <c r="O197" s="36">
        <f t="shared" si="45"/>
        <v>2.1417346843043439</v>
      </c>
      <c r="P197" s="31">
        <v>85165</v>
      </c>
      <c r="Q197" s="31">
        <v>105300</v>
      </c>
      <c r="R197" s="31">
        <v>355300</v>
      </c>
      <c r="S197" s="31">
        <v>276253</v>
      </c>
      <c r="T197" s="36">
        <f t="shared" si="46"/>
        <v>0.77752040529130317</v>
      </c>
      <c r="U197" s="36">
        <f t="shared" si="47"/>
        <v>5.6038278635589736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426360</v>
      </c>
      <c r="E198" s="32">
        <f>SUM(E192:E197)</f>
        <v>426360</v>
      </c>
      <c r="F198" s="32">
        <f>SUM(F192:F197)</f>
        <v>57466</v>
      </c>
      <c r="G198" s="37">
        <f t="shared" si="40"/>
        <v>0.13478281264658973</v>
      </c>
      <c r="H198" s="32">
        <f>SUM(H192:H197)</f>
        <v>293269</v>
      </c>
      <c r="I198" s="37">
        <f t="shared" si="41"/>
        <v>0.68784360634205832</v>
      </c>
      <c r="J198" s="32">
        <f>SUM(J192:J197)</f>
        <v>562415</v>
      </c>
      <c r="K198" s="37">
        <f t="shared" si="42"/>
        <v>1.3191082653156956</v>
      </c>
      <c r="L198" s="32">
        <f>SUM(L192:L197)</f>
        <v>0</v>
      </c>
      <c r="M198" s="37">
        <f t="shared" si="43"/>
        <v>0</v>
      </c>
      <c r="N198" s="32">
        <f t="shared" si="44"/>
        <v>913150</v>
      </c>
      <c r="O198" s="37">
        <f t="shared" si="45"/>
        <v>2.1417346843043439</v>
      </c>
      <c r="P198" s="32">
        <f>SUM(P192:P197)</f>
        <v>85165</v>
      </c>
      <c r="Q198" s="32">
        <f>SUM(Q192:Q197)</f>
        <v>105300</v>
      </c>
      <c r="R198" s="32">
        <f>SUM(R192:R197)</f>
        <v>355300</v>
      </c>
      <c r="S198" s="32">
        <f>SUM(S192:S197)</f>
        <v>276253</v>
      </c>
      <c r="T198" s="37">
        <f t="shared" si="46"/>
        <v>0.77752040529130317</v>
      </c>
      <c r="U198" s="37">
        <f t="shared" si="47"/>
        <v>5.6038278635589736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27263993</v>
      </c>
      <c r="E205" s="32">
        <f>SUM(E173:E178,E180:E184,E186:E190,E192:E197,E199:E203)</f>
        <v>26706657</v>
      </c>
      <c r="F205" s="32">
        <f>SUM(F173:F178,F180:F184,F186:F190,F192:F197,F199:F203)</f>
        <v>11287158</v>
      </c>
      <c r="G205" s="37">
        <f t="shared" si="40"/>
        <v>0.4139950446730235</v>
      </c>
      <c r="H205" s="32">
        <f>SUM(H173:H178,H180:H184,H186:H190,H192:H197,H199:H203)</f>
        <v>9231099</v>
      </c>
      <c r="I205" s="37">
        <f t="shared" si="41"/>
        <v>0.3385820631629417</v>
      </c>
      <c r="J205" s="32">
        <f>SUM(J173:J178,J180:J184,J186:J190,J192:J197,J199:J203)</f>
        <v>7205655</v>
      </c>
      <c r="K205" s="37">
        <f t="shared" si="42"/>
        <v>0.26980744913150306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27723912</v>
      </c>
      <c r="O205" s="37">
        <f t="shared" si="45"/>
        <v>1.0380899413955105</v>
      </c>
      <c r="P205" s="32">
        <f>SUM(P173:P178,P180:P184,P186:P190,P192:P197,P199:P203)</f>
        <v>6038719</v>
      </c>
      <c r="Q205" s="32">
        <f>SUM(Q173:Q178,Q180:Q184,Q186:Q190,Q192:Q197,Q199:Q203)</f>
        <v>23568923</v>
      </c>
      <c r="R205" s="32">
        <f>SUM(R173:R178,R180:R184,R186:R190,R192:R197,R199:R203)</f>
        <v>21910198</v>
      </c>
      <c r="S205" s="32">
        <f>SUM(S173:S178,S180:S184,S186:S190,S192:S197,S199:S203)</f>
        <v>24008769</v>
      </c>
      <c r="T205" s="37">
        <f t="shared" si="46"/>
        <v>1.0957805584413249</v>
      </c>
      <c r="U205" s="37">
        <f t="shared" si="47"/>
        <v>0.19324230850947033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331863</v>
      </c>
      <c r="R209" s="31">
        <v>10331863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947820</v>
      </c>
      <c r="E215" s="31">
        <v>947820</v>
      </c>
      <c r="F215" s="31">
        <v>226608</v>
      </c>
      <c r="G215" s="36">
        <f t="shared" si="48"/>
        <v>0.23908337026017598</v>
      </c>
      <c r="H215" s="31">
        <v>354595</v>
      </c>
      <c r="I215" s="36">
        <f t="shared" si="49"/>
        <v>0.37411639340803104</v>
      </c>
      <c r="J215" s="31">
        <v>226087</v>
      </c>
      <c r="K215" s="36">
        <f t="shared" si="50"/>
        <v>0.23853368783102277</v>
      </c>
      <c r="L215" s="31">
        <v>0</v>
      </c>
      <c r="M215" s="36">
        <f t="shared" si="51"/>
        <v>0</v>
      </c>
      <c r="N215" s="31">
        <f t="shared" si="52"/>
        <v>807290</v>
      </c>
      <c r="O215" s="36">
        <f t="shared" si="53"/>
        <v>0.85173345149922985</v>
      </c>
      <c r="P215" s="31">
        <v>328157</v>
      </c>
      <c r="Q215" s="31">
        <v>702690</v>
      </c>
      <c r="R215" s="31">
        <v>902690</v>
      </c>
      <c r="S215" s="31">
        <v>820899</v>
      </c>
      <c r="T215" s="36">
        <f t="shared" si="54"/>
        <v>0.90939192856905471</v>
      </c>
      <c r="U215" s="36">
        <f t="shared" si="55"/>
        <v>-0.3110401423708774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947820</v>
      </c>
      <c r="E216" s="32">
        <f>SUM(E208:E215)</f>
        <v>947820</v>
      </c>
      <c r="F216" s="32">
        <f>SUM(F208:F215)</f>
        <v>226608</v>
      </c>
      <c r="G216" s="37">
        <f t="shared" si="48"/>
        <v>0.23908337026017598</v>
      </c>
      <c r="H216" s="32">
        <f>SUM(H208:H215)</f>
        <v>354595</v>
      </c>
      <c r="I216" s="37">
        <f t="shared" si="49"/>
        <v>0.37411639340803104</v>
      </c>
      <c r="J216" s="32">
        <f>SUM(J208:J215)</f>
        <v>226087</v>
      </c>
      <c r="K216" s="37">
        <f t="shared" si="50"/>
        <v>0.23853368783102277</v>
      </c>
      <c r="L216" s="32">
        <f>SUM(L208:L215)</f>
        <v>0</v>
      </c>
      <c r="M216" s="37">
        <f t="shared" si="51"/>
        <v>0</v>
      </c>
      <c r="N216" s="32">
        <f t="shared" si="52"/>
        <v>807290</v>
      </c>
      <c r="O216" s="37">
        <f t="shared" si="53"/>
        <v>0.85173345149922985</v>
      </c>
      <c r="P216" s="32">
        <f>SUM(P208:P215)</f>
        <v>328157</v>
      </c>
      <c r="Q216" s="32">
        <f>SUM(Q208:Q215)</f>
        <v>1034553</v>
      </c>
      <c r="R216" s="32">
        <f>SUM(R208:R215)</f>
        <v>11234553</v>
      </c>
      <c r="S216" s="32">
        <f>SUM(S208:S215)</f>
        <v>820899</v>
      </c>
      <c r="T216" s="37">
        <f t="shared" si="54"/>
        <v>7.3069128785097193E-2</v>
      </c>
      <c r="U216" s="37">
        <f t="shared" si="55"/>
        <v>-0.3110401423708774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108231</v>
      </c>
      <c r="E219" s="31">
        <v>108231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7093</v>
      </c>
      <c r="K219" s="36">
        <f t="shared" si="50"/>
        <v>6.5535752233648395E-2</v>
      </c>
      <c r="L219" s="31">
        <v>0</v>
      </c>
      <c r="M219" s="36">
        <f t="shared" si="51"/>
        <v>0</v>
      </c>
      <c r="N219" s="31">
        <f t="shared" si="52"/>
        <v>7093</v>
      </c>
      <c r="O219" s="36">
        <f t="shared" si="53"/>
        <v>6.5535752233648395E-2</v>
      </c>
      <c r="P219" s="31">
        <v>0</v>
      </c>
      <c r="Q219" s="31">
        <v>103176</v>
      </c>
      <c r="R219" s="31">
        <v>103176</v>
      </c>
      <c r="S219" s="31">
        <v>1884</v>
      </c>
      <c r="T219" s="36">
        <f t="shared" si="54"/>
        <v>1.8260060479181203E-2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1621500</v>
      </c>
      <c r="E223" s="31">
        <v>1621500</v>
      </c>
      <c r="F223" s="31">
        <v>220364</v>
      </c>
      <c r="G223" s="36">
        <f t="shared" si="48"/>
        <v>0.13590132593277829</v>
      </c>
      <c r="H223" s="31">
        <v>763226</v>
      </c>
      <c r="I223" s="36">
        <f t="shared" si="49"/>
        <v>0.47069133518347211</v>
      </c>
      <c r="J223" s="31">
        <v>609423</v>
      </c>
      <c r="K223" s="36">
        <f t="shared" si="50"/>
        <v>0.37583903792784457</v>
      </c>
      <c r="L223" s="31">
        <v>0</v>
      </c>
      <c r="M223" s="36">
        <f t="shared" si="51"/>
        <v>0</v>
      </c>
      <c r="N223" s="31">
        <f t="shared" si="52"/>
        <v>1593013</v>
      </c>
      <c r="O223" s="36">
        <f t="shared" si="53"/>
        <v>0.982431699044095</v>
      </c>
      <c r="P223" s="31">
        <v>337837</v>
      </c>
      <c r="Q223" s="31">
        <v>350000</v>
      </c>
      <c r="R223" s="31">
        <v>350000</v>
      </c>
      <c r="S223" s="31">
        <v>965801</v>
      </c>
      <c r="T223" s="36">
        <f t="shared" si="54"/>
        <v>2.7594314285714288</v>
      </c>
      <c r="U223" s="36">
        <f t="shared" si="55"/>
        <v>0.80389655366345303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1729731</v>
      </c>
      <c r="E224" s="32">
        <f>SUM(E217:E223)</f>
        <v>1729731</v>
      </c>
      <c r="F224" s="32">
        <f>SUM(F217:F223)</f>
        <v>220364</v>
      </c>
      <c r="G224" s="37">
        <f t="shared" si="48"/>
        <v>0.12739784394220835</v>
      </c>
      <c r="H224" s="32">
        <f>SUM(H217:H223)</f>
        <v>763226</v>
      </c>
      <c r="I224" s="37">
        <f t="shared" si="49"/>
        <v>0.44123970721458999</v>
      </c>
      <c r="J224" s="32">
        <f>SUM(J217:J223)</f>
        <v>616516</v>
      </c>
      <c r="K224" s="37">
        <f t="shared" si="50"/>
        <v>0.35642305075182212</v>
      </c>
      <c r="L224" s="32">
        <f>SUM(L217:L223)</f>
        <v>0</v>
      </c>
      <c r="M224" s="37">
        <f t="shared" si="51"/>
        <v>0</v>
      </c>
      <c r="N224" s="32">
        <f t="shared" si="52"/>
        <v>1600106</v>
      </c>
      <c r="O224" s="37">
        <f t="shared" si="53"/>
        <v>0.92506060190862049</v>
      </c>
      <c r="P224" s="32">
        <f>SUM(P217:P223)</f>
        <v>337837</v>
      </c>
      <c r="Q224" s="32">
        <f>SUM(Q217:Q223)</f>
        <v>453176</v>
      </c>
      <c r="R224" s="32">
        <f>SUM(R217:R223)</f>
        <v>453176</v>
      </c>
      <c r="S224" s="32">
        <f>SUM(S217:S223)</f>
        <v>967685</v>
      </c>
      <c r="T224" s="37">
        <f t="shared" si="54"/>
        <v>2.1353403534167739</v>
      </c>
      <c r="U224" s="37">
        <f t="shared" si="55"/>
        <v>0.82489188573187655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2677551</v>
      </c>
      <c r="E231" s="32">
        <f>SUM(E208:E215,E217:E223,E225:E229)</f>
        <v>2677551</v>
      </c>
      <c r="F231" s="32">
        <f>SUM(F208:F215,F217:F223,F225:F229)</f>
        <v>446972</v>
      </c>
      <c r="G231" s="37">
        <f t="shared" si="48"/>
        <v>0.16693314151625871</v>
      </c>
      <c r="H231" s="32">
        <f>SUM(H208:H215,H217:H223,H225:H229)</f>
        <v>1117821</v>
      </c>
      <c r="I231" s="37">
        <f t="shared" si="49"/>
        <v>0.41747888275517442</v>
      </c>
      <c r="J231" s="32">
        <f>SUM(J208:J215,J217:J223,J225:J229)</f>
        <v>842603</v>
      </c>
      <c r="K231" s="37">
        <f t="shared" si="50"/>
        <v>0.31469167160588163</v>
      </c>
      <c r="L231" s="32">
        <f>SUM(L208:L215,L217:L223,L225:L229)</f>
        <v>0</v>
      </c>
      <c r="M231" s="37">
        <f t="shared" si="51"/>
        <v>0</v>
      </c>
      <c r="N231" s="32">
        <f t="shared" si="52"/>
        <v>2407396</v>
      </c>
      <c r="O231" s="37">
        <f t="shared" si="53"/>
        <v>0.89910369587731476</v>
      </c>
      <c r="P231" s="32">
        <f>SUM(P208:P215,P217:P223,P225:P229)</f>
        <v>665994</v>
      </c>
      <c r="Q231" s="32">
        <f>SUM(Q208:Q215,Q217:Q223,Q225:Q229)</f>
        <v>1487729</v>
      </c>
      <c r="R231" s="32">
        <f>SUM(R208:R215,R217:R223,R225:R229)</f>
        <v>11687729</v>
      </c>
      <c r="S231" s="32">
        <f>SUM(S208:S215,S217:S223,S225:S229)</f>
        <v>1788584</v>
      </c>
      <c r="T231" s="37">
        <f t="shared" si="54"/>
        <v>0.15303092670954296</v>
      </c>
      <c r="U231" s="37">
        <f t="shared" si="55"/>
        <v>0.26518106769730654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269088</v>
      </c>
      <c r="E243" s="31">
        <v>269088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500</v>
      </c>
      <c r="K243" s="36">
        <f t="shared" si="58"/>
        <v>1.8581281959804971E-3</v>
      </c>
      <c r="L243" s="31">
        <v>0</v>
      </c>
      <c r="M243" s="36">
        <f t="shared" si="59"/>
        <v>0</v>
      </c>
      <c r="N243" s="31">
        <f t="shared" si="60"/>
        <v>500</v>
      </c>
      <c r="O243" s="36">
        <f t="shared" si="61"/>
        <v>1.8581281959804971E-3</v>
      </c>
      <c r="P243" s="31">
        <v>0</v>
      </c>
      <c r="Q243" s="31">
        <v>-26742504</v>
      </c>
      <c r="R243" s="31">
        <v>-26742504</v>
      </c>
      <c r="S243" s="31">
        <v>200</v>
      </c>
      <c r="T243" s="36">
        <f t="shared" si="62"/>
        <v>-7.4787312362372652E-6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19273</v>
      </c>
      <c r="Q246" s="31">
        <v>90000</v>
      </c>
      <c r="R246" s="31">
        <v>90000</v>
      </c>
      <c r="S246" s="31">
        <v>82459</v>
      </c>
      <c r="T246" s="36">
        <f t="shared" si="62"/>
        <v>0.91621111111111109</v>
      </c>
      <c r="U246" s="36">
        <f t="shared" si="63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269088</v>
      </c>
      <c r="E247" s="32">
        <f>SUM(E241:E246)</f>
        <v>269088</v>
      </c>
      <c r="F247" s="32">
        <f>SUM(F241:F246)</f>
        <v>0</v>
      </c>
      <c r="G247" s="37">
        <f t="shared" si="56"/>
        <v>0</v>
      </c>
      <c r="H247" s="32">
        <f>SUM(H241:H246)</f>
        <v>0</v>
      </c>
      <c r="I247" s="37">
        <f t="shared" si="57"/>
        <v>0</v>
      </c>
      <c r="J247" s="32">
        <f>SUM(J241:J246)</f>
        <v>500</v>
      </c>
      <c r="K247" s="37">
        <f t="shared" si="58"/>
        <v>1.8581281959804971E-3</v>
      </c>
      <c r="L247" s="32">
        <f>SUM(L241:L246)</f>
        <v>0</v>
      </c>
      <c r="M247" s="37">
        <f t="shared" si="59"/>
        <v>0</v>
      </c>
      <c r="N247" s="32">
        <f t="shared" si="60"/>
        <v>500</v>
      </c>
      <c r="O247" s="37">
        <f t="shared" si="61"/>
        <v>1.8581281959804971E-3</v>
      </c>
      <c r="P247" s="32">
        <f>SUM(P241:P246)</f>
        <v>19273</v>
      </c>
      <c r="Q247" s="32">
        <f>SUM(Q241:Q246)</f>
        <v>-26652504</v>
      </c>
      <c r="R247" s="32">
        <f>SUM(R241:R246)</f>
        <v>-26652504</v>
      </c>
      <c r="S247" s="32">
        <f>SUM(S241:S246)</f>
        <v>82659</v>
      </c>
      <c r="T247" s="37">
        <f t="shared" si="62"/>
        <v>-3.1013596321006085E-3</v>
      </c>
      <c r="U247" s="37">
        <f t="shared" si="63"/>
        <v>-0.97405697089192134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269088</v>
      </c>
      <c r="E260" s="32">
        <f>SUM(E234:E239,E241:E246,E248:E253,E255:E258)</f>
        <v>269088</v>
      </c>
      <c r="F260" s="32">
        <f>SUM(F234:F239,F241:F246,F248:F253,F255:F258)</f>
        <v>0</v>
      </c>
      <c r="G260" s="37">
        <f t="shared" si="56"/>
        <v>0</v>
      </c>
      <c r="H260" s="32">
        <f>SUM(H234:H239,H241:H246,H248:H253,H255:H258)</f>
        <v>0</v>
      </c>
      <c r="I260" s="37">
        <f t="shared" si="57"/>
        <v>0</v>
      </c>
      <c r="J260" s="32">
        <f>SUM(J234:J239,J241:J246,J248:J253,J255:J258)</f>
        <v>500</v>
      </c>
      <c r="K260" s="37">
        <f t="shared" si="58"/>
        <v>1.8581281959804971E-3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500</v>
      </c>
      <c r="O260" s="37">
        <f t="shared" si="61"/>
        <v>1.8581281959804971E-3</v>
      </c>
      <c r="P260" s="32">
        <f>SUM(P234:P239,P241:P246,P248:P253,P255:P258)</f>
        <v>19273</v>
      </c>
      <c r="Q260" s="32">
        <f>SUM(Q234:Q239,Q241:Q246,Q248:Q253,Q255:Q258)</f>
        <v>-26652504</v>
      </c>
      <c r="R260" s="32">
        <f>SUM(R234:R239,R241:R246,R248:R253,R255:R258)</f>
        <v>-26652504</v>
      </c>
      <c r="S260" s="32">
        <f>SUM(S234:S239,S241:S246,S248:S253,S255:S258)</f>
        <v>82659</v>
      </c>
      <c r="T260" s="37">
        <f t="shared" si="62"/>
        <v>-3.1013596321006085E-3</v>
      </c>
      <c r="U260" s="37">
        <f t="shared" si="63"/>
        <v>-0.97405697089192134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10185813</v>
      </c>
      <c r="E266" s="31">
        <v>10185813</v>
      </c>
      <c r="F266" s="31">
        <v>4244058</v>
      </c>
      <c r="G266" s="36">
        <f t="shared" si="64"/>
        <v>0.41666364776184289</v>
      </c>
      <c r="H266" s="31">
        <v>3403685</v>
      </c>
      <c r="I266" s="36">
        <f t="shared" si="65"/>
        <v>0.33415938423373764</v>
      </c>
      <c r="J266" s="31">
        <v>2546454</v>
      </c>
      <c r="K266" s="36">
        <f t="shared" si="66"/>
        <v>0.25000007363182497</v>
      </c>
      <c r="L266" s="31">
        <v>0</v>
      </c>
      <c r="M266" s="36">
        <f t="shared" si="67"/>
        <v>0</v>
      </c>
      <c r="N266" s="31">
        <f t="shared" si="68"/>
        <v>10194197</v>
      </c>
      <c r="O266" s="36">
        <f t="shared" si="69"/>
        <v>1.0008231056274055</v>
      </c>
      <c r="P266" s="31">
        <v>2386182</v>
      </c>
      <c r="Q266" s="31">
        <v>9544725</v>
      </c>
      <c r="R266" s="31">
        <v>9544725</v>
      </c>
      <c r="S266" s="31">
        <v>9544726</v>
      </c>
      <c r="T266" s="36">
        <f t="shared" si="70"/>
        <v>1.0000001047699121</v>
      </c>
      <c r="U266" s="36">
        <f t="shared" si="71"/>
        <v>6.7166712346333979E-2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10185813</v>
      </c>
      <c r="E267" s="32">
        <f>SUM(E263:E266)</f>
        <v>10185813</v>
      </c>
      <c r="F267" s="32">
        <f>SUM(F263:F266)</f>
        <v>4244058</v>
      </c>
      <c r="G267" s="37">
        <f t="shared" si="64"/>
        <v>0.41666364776184289</v>
      </c>
      <c r="H267" s="32">
        <f>SUM(H263:H266)</f>
        <v>3403685</v>
      </c>
      <c r="I267" s="37">
        <f t="shared" si="65"/>
        <v>0.33415938423373764</v>
      </c>
      <c r="J267" s="32">
        <f>SUM(J263:J266)</f>
        <v>2546454</v>
      </c>
      <c r="K267" s="37">
        <f t="shared" si="66"/>
        <v>0.25000007363182497</v>
      </c>
      <c r="L267" s="32">
        <f>SUM(L263:L266)</f>
        <v>0</v>
      </c>
      <c r="M267" s="37">
        <f t="shared" si="67"/>
        <v>0</v>
      </c>
      <c r="N267" s="32">
        <f t="shared" si="68"/>
        <v>10194197</v>
      </c>
      <c r="O267" s="37">
        <f t="shared" si="69"/>
        <v>1.0008231056274055</v>
      </c>
      <c r="P267" s="32">
        <f>SUM(P263:P266)</f>
        <v>2386182</v>
      </c>
      <c r="Q267" s="32">
        <f>SUM(Q263:Q266)</f>
        <v>9544725</v>
      </c>
      <c r="R267" s="32">
        <f>SUM(R263:R266)</f>
        <v>9544725</v>
      </c>
      <c r="S267" s="32">
        <f>SUM(S263:S266)</f>
        <v>9544726</v>
      </c>
      <c r="T267" s="37">
        <f t="shared" si="70"/>
        <v>1.0000001047699121</v>
      </c>
      <c r="U267" s="37">
        <f t="shared" si="71"/>
        <v>6.7166712346333979E-2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1657423</v>
      </c>
      <c r="E268" s="31">
        <v>6124422</v>
      </c>
      <c r="F268" s="31">
        <v>1189873</v>
      </c>
      <c r="G268" s="36">
        <f t="shared" si="64"/>
        <v>0.71790544719121185</v>
      </c>
      <c r="H268" s="31">
        <v>1199551</v>
      </c>
      <c r="I268" s="36">
        <f t="shared" si="65"/>
        <v>0.72374463248066423</v>
      </c>
      <c r="J268" s="31">
        <v>1206672</v>
      </c>
      <c r="K268" s="36">
        <f t="shared" si="66"/>
        <v>0.1970262663154172</v>
      </c>
      <c r="L268" s="31">
        <v>0</v>
      </c>
      <c r="M268" s="36">
        <f t="shared" si="67"/>
        <v>0</v>
      </c>
      <c r="N268" s="31">
        <f t="shared" si="68"/>
        <v>3596096</v>
      </c>
      <c r="O268" s="36">
        <f t="shared" si="69"/>
        <v>0.58717312425564405</v>
      </c>
      <c r="P268" s="31">
        <v>-1497</v>
      </c>
      <c r="Q268" s="31">
        <v>2251815</v>
      </c>
      <c r="R268" s="31">
        <v>0</v>
      </c>
      <c r="S268" s="31">
        <v>-4746</v>
      </c>
      <c r="T268" s="36">
        <f t="shared" si="70"/>
        <v>0</v>
      </c>
      <c r="U268" s="36">
        <f t="shared" si="71"/>
        <v>-807.06012024048096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1657423</v>
      </c>
      <c r="E275" s="32">
        <f>SUM(E268:E274)</f>
        <v>6124422</v>
      </c>
      <c r="F275" s="32">
        <f>SUM(F268:F274)</f>
        <v>1189873</v>
      </c>
      <c r="G275" s="37">
        <f t="shared" si="64"/>
        <v>0.71790544719121185</v>
      </c>
      <c r="H275" s="32">
        <f>SUM(H268:H274)</f>
        <v>1199551</v>
      </c>
      <c r="I275" s="37">
        <f t="shared" si="65"/>
        <v>0.72374463248066423</v>
      </c>
      <c r="J275" s="32">
        <f>SUM(J268:J274)</f>
        <v>1206672</v>
      </c>
      <c r="K275" s="37">
        <f t="shared" si="66"/>
        <v>0.1970262663154172</v>
      </c>
      <c r="L275" s="32">
        <f>SUM(L268:L274)</f>
        <v>0</v>
      </c>
      <c r="M275" s="37">
        <f t="shared" si="67"/>
        <v>0</v>
      </c>
      <c r="N275" s="32">
        <f t="shared" si="68"/>
        <v>3596096</v>
      </c>
      <c r="O275" s="37">
        <f t="shared" si="69"/>
        <v>0.58717312425564405</v>
      </c>
      <c r="P275" s="32">
        <f>SUM(P268:P274)</f>
        <v>-1497</v>
      </c>
      <c r="Q275" s="32">
        <f>SUM(Q268:Q274)</f>
        <v>2251815</v>
      </c>
      <c r="R275" s="32">
        <f>SUM(R268:R274)</f>
        <v>0</v>
      </c>
      <c r="S275" s="32">
        <f>SUM(S268:S274)</f>
        <v>-4746</v>
      </c>
      <c r="T275" s="37">
        <f t="shared" si="70"/>
        <v>0</v>
      </c>
      <c r="U275" s="37">
        <f t="shared" si="71"/>
        <v>-807.06012024048096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1</v>
      </c>
      <c r="R278" s="31">
        <v>1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1300000</v>
      </c>
      <c r="E284" s="31">
        <v>1300539</v>
      </c>
      <c r="F284" s="31">
        <v>375940</v>
      </c>
      <c r="G284" s="36">
        <f t="shared" si="64"/>
        <v>0.28918461538461537</v>
      </c>
      <c r="H284" s="31">
        <v>574599</v>
      </c>
      <c r="I284" s="36">
        <f t="shared" si="65"/>
        <v>0.44199923076923076</v>
      </c>
      <c r="J284" s="31">
        <v>373980</v>
      </c>
      <c r="K284" s="36">
        <f t="shared" si="66"/>
        <v>0.28755769723168623</v>
      </c>
      <c r="L284" s="31">
        <v>0</v>
      </c>
      <c r="M284" s="36">
        <f t="shared" si="67"/>
        <v>0</v>
      </c>
      <c r="N284" s="31">
        <f t="shared" si="68"/>
        <v>1324519</v>
      </c>
      <c r="O284" s="36">
        <f t="shared" si="69"/>
        <v>1.018438508956671</v>
      </c>
      <c r="P284" s="31">
        <v>248558</v>
      </c>
      <c r="Q284" s="31">
        <v>1250000</v>
      </c>
      <c r="R284" s="31">
        <v>1543836</v>
      </c>
      <c r="S284" s="31">
        <v>1130782</v>
      </c>
      <c r="T284" s="36">
        <f t="shared" si="70"/>
        <v>0.73244956070463441</v>
      </c>
      <c r="U284" s="36">
        <f t="shared" si="71"/>
        <v>0.50459852428809371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1300000</v>
      </c>
      <c r="E285" s="32">
        <f>SUM(E276:E284)</f>
        <v>1300539</v>
      </c>
      <c r="F285" s="32">
        <f>SUM(F276:F284)</f>
        <v>375940</v>
      </c>
      <c r="G285" s="37">
        <f t="shared" si="64"/>
        <v>0.28918461538461537</v>
      </c>
      <c r="H285" s="32">
        <f>SUM(H276:H284)</f>
        <v>574599</v>
      </c>
      <c r="I285" s="37">
        <f t="shared" si="65"/>
        <v>0.44199923076923076</v>
      </c>
      <c r="J285" s="32">
        <f>SUM(J276:J284)</f>
        <v>373980</v>
      </c>
      <c r="K285" s="37">
        <f t="shared" si="66"/>
        <v>0.28755769723168623</v>
      </c>
      <c r="L285" s="32">
        <f>SUM(L276:L284)</f>
        <v>0</v>
      </c>
      <c r="M285" s="37">
        <f t="shared" si="67"/>
        <v>0</v>
      </c>
      <c r="N285" s="32">
        <f t="shared" si="68"/>
        <v>1324519</v>
      </c>
      <c r="O285" s="37">
        <f t="shared" si="69"/>
        <v>1.018438508956671</v>
      </c>
      <c r="P285" s="32">
        <f>SUM(P276:P284)</f>
        <v>248558</v>
      </c>
      <c r="Q285" s="32">
        <f>SUM(Q276:Q284)</f>
        <v>1250001</v>
      </c>
      <c r="R285" s="32">
        <f>SUM(R276:R284)</f>
        <v>1543837</v>
      </c>
      <c r="S285" s="32">
        <f>SUM(S276:S284)</f>
        <v>1130782</v>
      </c>
      <c r="T285" s="37">
        <f t="shared" si="70"/>
        <v>0.73244908627011784</v>
      </c>
      <c r="U285" s="37">
        <f t="shared" si="71"/>
        <v>0.50459852428809371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90000</v>
      </c>
      <c r="E293" s="31">
        <v>4090000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16696</v>
      </c>
      <c r="Q293" s="31">
        <v>70000</v>
      </c>
      <c r="R293" s="31">
        <v>3870000</v>
      </c>
      <c r="S293" s="31">
        <v>67382</v>
      </c>
      <c r="T293" s="36">
        <f t="shared" si="70"/>
        <v>1.7411369509043928E-2</v>
      </c>
      <c r="U293" s="36">
        <f t="shared" si="71"/>
        <v>-1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90000</v>
      </c>
      <c r="E298" s="32">
        <f>SUM(E293:E297)</f>
        <v>4090000</v>
      </c>
      <c r="F298" s="32">
        <f>SUM(F293:F297)</f>
        <v>0</v>
      </c>
      <c r="G298" s="37">
        <f t="shared" si="64"/>
        <v>0</v>
      </c>
      <c r="H298" s="32">
        <f>SUM(H293:H297)</f>
        <v>0</v>
      </c>
      <c r="I298" s="37">
        <f t="shared" si="65"/>
        <v>0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0</v>
      </c>
      <c r="O298" s="37">
        <f t="shared" si="69"/>
        <v>0</v>
      </c>
      <c r="P298" s="32">
        <f>SUM(P293:P297)</f>
        <v>16696</v>
      </c>
      <c r="Q298" s="32">
        <f>SUM(Q293:Q297)</f>
        <v>70000</v>
      </c>
      <c r="R298" s="32">
        <f>SUM(R293:R297)</f>
        <v>3870000</v>
      </c>
      <c r="S298" s="32">
        <f>SUM(S293:S297)</f>
        <v>67382</v>
      </c>
      <c r="T298" s="37">
        <f t="shared" si="70"/>
        <v>1.7411369509043928E-2</v>
      </c>
      <c r="U298" s="37">
        <f t="shared" si="71"/>
        <v>-1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13233236</v>
      </c>
      <c r="E299" s="32">
        <f>SUM(E263:E266,E268:E274,E276:E284,E286:E291,E293:E297)</f>
        <v>21700774</v>
      </c>
      <c r="F299" s="32">
        <f>SUM(F263:F266,F268:F274,F276:F284,F286:F291,F293:F297)</f>
        <v>5809871</v>
      </c>
      <c r="G299" s="37">
        <f t="shared" si="64"/>
        <v>0.43903630223174439</v>
      </c>
      <c r="H299" s="32">
        <f>SUM(H263:H266,H268:H274,H276:H284,H286:H291,H293:H297)</f>
        <v>5177835</v>
      </c>
      <c r="I299" s="37">
        <f t="shared" si="65"/>
        <v>0.39127504413886371</v>
      </c>
      <c r="J299" s="32">
        <f>SUM(J263:J266,J268:J274,J276:J284,J286:J291,J293:J297)</f>
        <v>4127106</v>
      </c>
      <c r="K299" s="37">
        <f t="shared" si="66"/>
        <v>0.19018243312427474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15114812</v>
      </c>
      <c r="O299" s="37">
        <f t="shared" si="69"/>
        <v>0.69651027193776593</v>
      </c>
      <c r="P299" s="32">
        <f>SUM(P263:P266,P268:P274,P276:P284,P286:P291,P293:P297)</f>
        <v>2649939</v>
      </c>
      <c r="Q299" s="32">
        <f>SUM(Q263:Q266,Q268:Q274,Q276:Q284,Q286:Q291,Q293:Q297)</f>
        <v>13116541</v>
      </c>
      <c r="R299" s="32">
        <f>SUM(R263:R266,R268:R274,R276:R284,R286:R291,R293:R297)</f>
        <v>14958562</v>
      </c>
      <c r="S299" s="32">
        <f>SUM(S263:S266,S268:S274,S276:S284,S286:S291,S293:S297)</f>
        <v>10738144</v>
      </c>
      <c r="T299" s="37">
        <f t="shared" si="70"/>
        <v>0.71785937712461934</v>
      </c>
      <c r="U299" s="37">
        <f t="shared" si="71"/>
        <v>0.55743434094143307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454486085</v>
      </c>
      <c r="E302" s="31">
        <v>407486085</v>
      </c>
      <c r="F302" s="31">
        <v>63485018</v>
      </c>
      <c r="G302" s="36">
        <f t="shared" ref="G302:G339" si="72">IF(($D302     =0),0,($F302     /$D302     ))</f>
        <v>0.13968528431404012</v>
      </c>
      <c r="H302" s="31">
        <v>83051814</v>
      </c>
      <c r="I302" s="36">
        <f t="shared" ref="I302:I339" si="73">IF(($D302     =0),0,($H302     /$D302     ))</f>
        <v>0.18273785873994361</v>
      </c>
      <c r="J302" s="31">
        <v>122438688</v>
      </c>
      <c r="K302" s="36">
        <f t="shared" ref="K302:K339" si="74">IF(($E302     =0),0,($J302     /$E302     ))</f>
        <v>0.30047329837042164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268975520</v>
      </c>
      <c r="O302" s="36">
        <f t="shared" ref="O302:O339" si="77">IF(($E302     =0),0,($N302     /$E302     ))</f>
        <v>0.66008516585296406</v>
      </c>
      <c r="P302" s="31">
        <v>90370725</v>
      </c>
      <c r="Q302" s="31">
        <v>459127281</v>
      </c>
      <c r="R302" s="31">
        <v>436965281</v>
      </c>
      <c r="S302" s="31">
        <v>249095464</v>
      </c>
      <c r="T302" s="36">
        <f t="shared" ref="T302:T339" si="78">IF(($R302     =0),0,($S302     /$R302     ))</f>
        <v>0.57005779367628984</v>
      </c>
      <c r="U302" s="36">
        <f t="shared" ref="U302:U339" si="79">IF(($P302     =0),0,(($J302     /$P302     )-1))</f>
        <v>0.35484901775436684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454486085</v>
      </c>
      <c r="E303" s="32">
        <f>E302</f>
        <v>407486085</v>
      </c>
      <c r="F303" s="32">
        <f>F302</f>
        <v>63485018</v>
      </c>
      <c r="G303" s="37">
        <f t="shared" si="72"/>
        <v>0.13968528431404012</v>
      </c>
      <c r="H303" s="32">
        <f>H302</f>
        <v>83051814</v>
      </c>
      <c r="I303" s="37">
        <f t="shared" si="73"/>
        <v>0.18273785873994361</v>
      </c>
      <c r="J303" s="32">
        <f>J302</f>
        <v>122438688</v>
      </c>
      <c r="K303" s="37">
        <f t="shared" si="74"/>
        <v>0.30047329837042164</v>
      </c>
      <c r="L303" s="32">
        <f>L302</f>
        <v>0</v>
      </c>
      <c r="M303" s="37">
        <f t="shared" si="75"/>
        <v>0</v>
      </c>
      <c r="N303" s="32">
        <f t="shared" si="76"/>
        <v>268975520</v>
      </c>
      <c r="O303" s="37">
        <f t="shared" si="77"/>
        <v>0.66008516585296406</v>
      </c>
      <c r="P303" s="32">
        <f>P302</f>
        <v>90370725</v>
      </c>
      <c r="Q303" s="32">
        <f>Q302</f>
        <v>459127281</v>
      </c>
      <c r="R303" s="32">
        <f>R302</f>
        <v>436965281</v>
      </c>
      <c r="S303" s="32">
        <f>S302</f>
        <v>249095464</v>
      </c>
      <c r="T303" s="37">
        <f t="shared" si="78"/>
        <v>0.57005779367628984</v>
      </c>
      <c r="U303" s="37">
        <f t="shared" si="79"/>
        <v>0.35484901775436684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14192289</v>
      </c>
      <c r="E309" s="31">
        <v>14192289</v>
      </c>
      <c r="F309" s="31">
        <v>6022839</v>
      </c>
      <c r="G309" s="36">
        <f t="shared" si="72"/>
        <v>0.42437403860645734</v>
      </c>
      <c r="H309" s="31">
        <v>7599024</v>
      </c>
      <c r="I309" s="36">
        <f t="shared" si="73"/>
        <v>0.53543329057067535</v>
      </c>
      <c r="J309" s="31">
        <v>303106</v>
      </c>
      <c r="K309" s="36">
        <f t="shared" si="74"/>
        <v>2.1357090459474155E-2</v>
      </c>
      <c r="L309" s="31">
        <v>0</v>
      </c>
      <c r="M309" s="36">
        <f t="shared" si="75"/>
        <v>0</v>
      </c>
      <c r="N309" s="31">
        <f t="shared" si="76"/>
        <v>13924969</v>
      </c>
      <c r="O309" s="36">
        <f t="shared" si="77"/>
        <v>0.98116441963660694</v>
      </c>
      <c r="P309" s="31">
        <v>4632867</v>
      </c>
      <c r="Q309" s="31">
        <v>13629312</v>
      </c>
      <c r="R309" s="31">
        <v>13629312</v>
      </c>
      <c r="S309" s="31">
        <v>13490342</v>
      </c>
      <c r="T309" s="36">
        <f t="shared" si="78"/>
        <v>0.98980359390114481</v>
      </c>
      <c r="U309" s="36">
        <f t="shared" si="79"/>
        <v>-0.93457485397271278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14192289</v>
      </c>
      <c r="E310" s="32">
        <f>SUM(E304:E309)</f>
        <v>14192289</v>
      </c>
      <c r="F310" s="32">
        <f>SUM(F304:F309)</f>
        <v>6022839</v>
      </c>
      <c r="G310" s="37">
        <f t="shared" si="72"/>
        <v>0.42437403860645734</v>
      </c>
      <c r="H310" s="32">
        <f>SUM(H304:H309)</f>
        <v>7599024</v>
      </c>
      <c r="I310" s="37">
        <f t="shared" si="73"/>
        <v>0.53543329057067535</v>
      </c>
      <c r="J310" s="32">
        <f>SUM(J304:J309)</f>
        <v>303106</v>
      </c>
      <c r="K310" s="37">
        <f t="shared" si="74"/>
        <v>2.1357090459474155E-2</v>
      </c>
      <c r="L310" s="32">
        <f>SUM(L304:L309)</f>
        <v>0</v>
      </c>
      <c r="M310" s="37">
        <f t="shared" si="75"/>
        <v>0</v>
      </c>
      <c r="N310" s="32">
        <f t="shared" si="76"/>
        <v>13924969</v>
      </c>
      <c r="O310" s="37">
        <f t="shared" si="77"/>
        <v>0.98116441963660694</v>
      </c>
      <c r="P310" s="32">
        <f>SUM(P304:P309)</f>
        <v>4632867</v>
      </c>
      <c r="Q310" s="32">
        <f>SUM(Q304:Q309)</f>
        <v>13629312</v>
      </c>
      <c r="R310" s="32">
        <f>SUM(R304:R309)</f>
        <v>13629312</v>
      </c>
      <c r="S310" s="32">
        <f>SUM(S304:S309)</f>
        <v>13490342</v>
      </c>
      <c r="T310" s="37">
        <f t="shared" si="78"/>
        <v>0.98980359390114481</v>
      </c>
      <c r="U310" s="37">
        <f t="shared" si="79"/>
        <v>-0.93457485397271278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653000</v>
      </c>
      <c r="E316" s="31">
        <v>653000</v>
      </c>
      <c r="F316" s="31">
        <v>176290</v>
      </c>
      <c r="G316" s="36">
        <f t="shared" si="72"/>
        <v>0.26996937212863709</v>
      </c>
      <c r="H316" s="31">
        <v>178401</v>
      </c>
      <c r="I316" s="36">
        <f t="shared" si="73"/>
        <v>0.2732021439509954</v>
      </c>
      <c r="J316" s="31">
        <v>180488</v>
      </c>
      <c r="K316" s="36">
        <f t="shared" si="74"/>
        <v>0.27639816232771824</v>
      </c>
      <c r="L316" s="31">
        <v>0</v>
      </c>
      <c r="M316" s="36">
        <f t="shared" si="75"/>
        <v>0</v>
      </c>
      <c r="N316" s="31">
        <f t="shared" si="76"/>
        <v>535179</v>
      </c>
      <c r="O316" s="36">
        <f t="shared" si="77"/>
        <v>0.81956967840735073</v>
      </c>
      <c r="P316" s="31">
        <v>114302</v>
      </c>
      <c r="Q316" s="31">
        <v>653000</v>
      </c>
      <c r="R316" s="31">
        <v>653000</v>
      </c>
      <c r="S316" s="31">
        <v>476722</v>
      </c>
      <c r="T316" s="36">
        <f t="shared" si="78"/>
        <v>0.73004900459418065</v>
      </c>
      <c r="U316" s="36">
        <f t="shared" si="79"/>
        <v>0.57904498608948218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653000</v>
      </c>
      <c r="E317" s="32">
        <f>SUM(E311:E316)</f>
        <v>653000</v>
      </c>
      <c r="F317" s="32">
        <f>SUM(F311:F316)</f>
        <v>176290</v>
      </c>
      <c r="G317" s="37">
        <f t="shared" si="72"/>
        <v>0.26996937212863709</v>
      </c>
      <c r="H317" s="32">
        <f>SUM(H311:H316)</f>
        <v>178401</v>
      </c>
      <c r="I317" s="37">
        <f t="shared" si="73"/>
        <v>0.2732021439509954</v>
      </c>
      <c r="J317" s="32">
        <f>SUM(J311:J316)</f>
        <v>180488</v>
      </c>
      <c r="K317" s="37">
        <f t="shared" si="74"/>
        <v>0.27639816232771824</v>
      </c>
      <c r="L317" s="32">
        <f>SUM(L311:L316)</f>
        <v>0</v>
      </c>
      <c r="M317" s="37">
        <f t="shared" si="75"/>
        <v>0</v>
      </c>
      <c r="N317" s="32">
        <f t="shared" si="76"/>
        <v>535179</v>
      </c>
      <c r="O317" s="37">
        <f t="shared" si="77"/>
        <v>0.81956967840735073</v>
      </c>
      <c r="P317" s="32">
        <f>SUM(P311:P316)</f>
        <v>114302</v>
      </c>
      <c r="Q317" s="32">
        <f>SUM(Q311:Q316)</f>
        <v>653000</v>
      </c>
      <c r="R317" s="32">
        <f>SUM(R311:R316)</f>
        <v>653000</v>
      </c>
      <c r="S317" s="32">
        <f>SUM(S311:S316)</f>
        <v>476722</v>
      </c>
      <c r="T317" s="37">
        <f t="shared" si="78"/>
        <v>0.73004900459418065</v>
      </c>
      <c r="U317" s="37">
        <f t="shared" si="79"/>
        <v>0.57904498608948218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4261535</v>
      </c>
      <c r="E322" s="31">
        <v>4361535</v>
      </c>
      <c r="F322" s="31">
        <v>1436191</v>
      </c>
      <c r="G322" s="36">
        <f t="shared" si="72"/>
        <v>0.33701260226655416</v>
      </c>
      <c r="H322" s="31">
        <v>466197</v>
      </c>
      <c r="I322" s="36">
        <f t="shared" si="73"/>
        <v>0.10939649680220859</v>
      </c>
      <c r="J322" s="31">
        <v>363698</v>
      </c>
      <c r="K322" s="36">
        <f t="shared" si="74"/>
        <v>8.3387614681528402E-2</v>
      </c>
      <c r="L322" s="31">
        <v>0</v>
      </c>
      <c r="M322" s="36">
        <f t="shared" si="75"/>
        <v>0</v>
      </c>
      <c r="N322" s="31">
        <f t="shared" si="76"/>
        <v>2266086</v>
      </c>
      <c r="O322" s="36">
        <f t="shared" si="77"/>
        <v>0.51956157637162148</v>
      </c>
      <c r="P322" s="31">
        <v>219395</v>
      </c>
      <c r="Q322" s="31">
        <v>1201927</v>
      </c>
      <c r="R322" s="31">
        <v>936927</v>
      </c>
      <c r="S322" s="31">
        <v>648297</v>
      </c>
      <c r="T322" s="36">
        <f t="shared" si="78"/>
        <v>0.6919397135529235</v>
      </c>
      <c r="U322" s="36">
        <f t="shared" si="79"/>
        <v>0.65773148886711175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4261535</v>
      </c>
      <c r="E323" s="32">
        <f>SUM(E318:E322)</f>
        <v>4361535</v>
      </c>
      <c r="F323" s="32">
        <f>SUM(F318:F322)</f>
        <v>1436191</v>
      </c>
      <c r="G323" s="37">
        <f t="shared" si="72"/>
        <v>0.33701260226655416</v>
      </c>
      <c r="H323" s="32">
        <f>SUM(H318:H322)</f>
        <v>466197</v>
      </c>
      <c r="I323" s="37">
        <f t="shared" si="73"/>
        <v>0.10939649680220859</v>
      </c>
      <c r="J323" s="32">
        <f>SUM(J318:J322)</f>
        <v>363698</v>
      </c>
      <c r="K323" s="37">
        <f t="shared" si="74"/>
        <v>8.3387614681528402E-2</v>
      </c>
      <c r="L323" s="32">
        <f>SUM(L318:L322)</f>
        <v>0</v>
      </c>
      <c r="M323" s="37">
        <f t="shared" si="75"/>
        <v>0</v>
      </c>
      <c r="N323" s="32">
        <f t="shared" si="76"/>
        <v>2266086</v>
      </c>
      <c r="O323" s="37">
        <f t="shared" si="77"/>
        <v>0.51956157637162148</v>
      </c>
      <c r="P323" s="32">
        <f>SUM(P318:P322)</f>
        <v>219395</v>
      </c>
      <c r="Q323" s="32">
        <f>SUM(Q318:Q322)</f>
        <v>1201927</v>
      </c>
      <c r="R323" s="32">
        <f>SUM(R318:R322)</f>
        <v>936927</v>
      </c>
      <c r="S323" s="32">
        <f>SUM(S318:S322)</f>
        <v>648297</v>
      </c>
      <c r="T323" s="37">
        <f t="shared" si="78"/>
        <v>0.6919397135529235</v>
      </c>
      <c r="U323" s="37">
        <f t="shared" si="79"/>
        <v>0.65773148886711175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183470</v>
      </c>
      <c r="E327" s="31">
        <v>183470</v>
      </c>
      <c r="F327" s="31">
        <v>0</v>
      </c>
      <c r="G327" s="36">
        <f t="shared" si="72"/>
        <v>0</v>
      </c>
      <c r="H327" s="31">
        <v>1925</v>
      </c>
      <c r="I327" s="36">
        <f t="shared" si="73"/>
        <v>1.0492178557802366E-2</v>
      </c>
      <c r="J327" s="31">
        <v>1748</v>
      </c>
      <c r="K327" s="36">
        <f t="shared" si="74"/>
        <v>9.5274431787213173E-3</v>
      </c>
      <c r="L327" s="31">
        <v>0</v>
      </c>
      <c r="M327" s="36">
        <f t="shared" si="75"/>
        <v>0</v>
      </c>
      <c r="N327" s="31">
        <f t="shared" si="76"/>
        <v>3673</v>
      </c>
      <c r="O327" s="36">
        <f t="shared" si="77"/>
        <v>2.0019621736523684E-2</v>
      </c>
      <c r="P327" s="31">
        <v>715</v>
      </c>
      <c r="Q327" s="31">
        <v>174900</v>
      </c>
      <c r="R327" s="31">
        <v>174900</v>
      </c>
      <c r="S327" s="31">
        <v>715</v>
      </c>
      <c r="T327" s="36">
        <f t="shared" si="78"/>
        <v>4.0880503144654088E-3</v>
      </c>
      <c r="U327" s="36">
        <f t="shared" si="79"/>
        <v>1.4447552447552447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580000</v>
      </c>
      <c r="E331" s="31">
        <v>1564854</v>
      </c>
      <c r="F331" s="31">
        <v>250429</v>
      </c>
      <c r="G331" s="36">
        <f t="shared" si="72"/>
        <v>0.43177413793103447</v>
      </c>
      <c r="H331" s="31">
        <v>640762</v>
      </c>
      <c r="I331" s="36">
        <f t="shared" si="73"/>
        <v>1.1047620689655173</v>
      </c>
      <c r="J331" s="31">
        <v>276377</v>
      </c>
      <c r="K331" s="36">
        <f t="shared" si="74"/>
        <v>0.17661519860638755</v>
      </c>
      <c r="L331" s="31">
        <v>0</v>
      </c>
      <c r="M331" s="36">
        <f t="shared" si="75"/>
        <v>0</v>
      </c>
      <c r="N331" s="31">
        <f t="shared" si="76"/>
        <v>1167568</v>
      </c>
      <c r="O331" s="36">
        <f t="shared" si="77"/>
        <v>0.74611944628700189</v>
      </c>
      <c r="P331" s="31">
        <v>118794</v>
      </c>
      <c r="Q331" s="31">
        <v>438599</v>
      </c>
      <c r="R331" s="31">
        <v>439885</v>
      </c>
      <c r="S331" s="31">
        <v>338536</v>
      </c>
      <c r="T331" s="36">
        <f t="shared" si="78"/>
        <v>0.76960114575400385</v>
      </c>
      <c r="U331" s="36">
        <f t="shared" si="79"/>
        <v>1.3265232250787076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763470</v>
      </c>
      <c r="E332" s="32">
        <f>SUM(E324:E331)</f>
        <v>1748324</v>
      </c>
      <c r="F332" s="32">
        <f>SUM(F324:F331)</f>
        <v>250429</v>
      </c>
      <c r="G332" s="37">
        <f t="shared" si="72"/>
        <v>0.32801419833130313</v>
      </c>
      <c r="H332" s="32">
        <f>SUM(H324:H331)</f>
        <v>642687</v>
      </c>
      <c r="I332" s="37">
        <f t="shared" si="73"/>
        <v>0.84179732013045694</v>
      </c>
      <c r="J332" s="32">
        <f>SUM(J324:J331)</f>
        <v>278125</v>
      </c>
      <c r="K332" s="37">
        <f t="shared" si="74"/>
        <v>0.1590809255035108</v>
      </c>
      <c r="L332" s="32">
        <f>SUM(L324:L331)</f>
        <v>0</v>
      </c>
      <c r="M332" s="37">
        <f t="shared" si="75"/>
        <v>0</v>
      </c>
      <c r="N332" s="32">
        <f t="shared" si="76"/>
        <v>1171241</v>
      </c>
      <c r="O332" s="37">
        <f t="shared" si="77"/>
        <v>0.66992216545674599</v>
      </c>
      <c r="P332" s="32">
        <f>SUM(P324:P331)</f>
        <v>119509</v>
      </c>
      <c r="Q332" s="32">
        <f>SUM(Q324:Q331)</f>
        <v>613499</v>
      </c>
      <c r="R332" s="32">
        <f>SUM(R324:R331)</f>
        <v>614785</v>
      </c>
      <c r="S332" s="32">
        <f>SUM(S324:S331)</f>
        <v>339251</v>
      </c>
      <c r="T332" s="37">
        <f t="shared" si="78"/>
        <v>0.55182055515342765</v>
      </c>
      <c r="U332" s="37">
        <f t="shared" si="79"/>
        <v>1.327230585144215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89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89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40450</v>
      </c>
      <c r="E336" s="31">
        <v>40450</v>
      </c>
      <c r="F336" s="31">
        <v>0</v>
      </c>
      <c r="G336" s="36">
        <f t="shared" si="72"/>
        <v>0</v>
      </c>
      <c r="H336" s="31">
        <v>139</v>
      </c>
      <c r="I336" s="36">
        <f t="shared" si="73"/>
        <v>3.4363411619283066E-3</v>
      </c>
      <c r="J336" s="31">
        <v>140</v>
      </c>
      <c r="K336" s="36">
        <f t="shared" si="74"/>
        <v>3.4610630407911E-3</v>
      </c>
      <c r="L336" s="31">
        <v>0</v>
      </c>
      <c r="M336" s="36">
        <f t="shared" si="75"/>
        <v>0</v>
      </c>
      <c r="N336" s="31">
        <f t="shared" si="76"/>
        <v>279</v>
      </c>
      <c r="O336" s="36">
        <f t="shared" si="77"/>
        <v>6.8974042027194066E-3</v>
      </c>
      <c r="P336" s="31">
        <v>140</v>
      </c>
      <c r="Q336" s="31">
        <v>533533</v>
      </c>
      <c r="R336" s="31">
        <v>513533</v>
      </c>
      <c r="S336" s="31">
        <v>280</v>
      </c>
      <c r="T336" s="36">
        <f t="shared" si="78"/>
        <v>5.4524246737794844E-4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40450</v>
      </c>
      <c r="E337" s="32">
        <f>SUM(E333:E336)</f>
        <v>40450</v>
      </c>
      <c r="F337" s="32">
        <f>SUM(F333:F336)</f>
        <v>0</v>
      </c>
      <c r="G337" s="37">
        <f t="shared" si="72"/>
        <v>0</v>
      </c>
      <c r="H337" s="32">
        <f>SUM(H333:H336)</f>
        <v>139</v>
      </c>
      <c r="I337" s="37">
        <f t="shared" si="73"/>
        <v>3.4363411619283066E-3</v>
      </c>
      <c r="J337" s="32">
        <f>SUM(J333:J336)</f>
        <v>229</v>
      </c>
      <c r="K337" s="37">
        <f t="shared" si="74"/>
        <v>5.6613102595797276E-3</v>
      </c>
      <c r="L337" s="32">
        <f>SUM(L333:L336)</f>
        <v>0</v>
      </c>
      <c r="M337" s="37">
        <f t="shared" si="75"/>
        <v>0</v>
      </c>
      <c r="N337" s="32">
        <f t="shared" si="76"/>
        <v>368</v>
      </c>
      <c r="O337" s="37">
        <f t="shared" si="77"/>
        <v>9.0976514215080351E-3</v>
      </c>
      <c r="P337" s="32">
        <f>SUM(P333:P336)</f>
        <v>140</v>
      </c>
      <c r="Q337" s="32">
        <f>SUM(Q333:Q336)</f>
        <v>533533</v>
      </c>
      <c r="R337" s="32">
        <f>SUM(R333:R336)</f>
        <v>513533</v>
      </c>
      <c r="S337" s="32">
        <f>SUM(S333:S336)</f>
        <v>280</v>
      </c>
      <c r="T337" s="37">
        <f t="shared" si="78"/>
        <v>5.4524246737794844E-4</v>
      </c>
      <c r="U337" s="37">
        <f t="shared" si="79"/>
        <v>0.63571428571428568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474396829</v>
      </c>
      <c r="E338" s="32">
        <f>SUM(E302,E304:E309,E311:E316,E318:E322,E324:E331,E333:E336)</f>
        <v>428481683</v>
      </c>
      <c r="F338" s="32">
        <f>SUM(F302,F304:F309,F311:F316,F318:F322,F324:F331,F333:F336)</f>
        <v>71370767</v>
      </c>
      <c r="G338" s="37">
        <f t="shared" si="72"/>
        <v>0.15044528680860975</v>
      </c>
      <c r="H338" s="32">
        <f>SUM(H302,H304:H309,H311:H316,H318:H322,H324:H331,H333:H336)</f>
        <v>91938262</v>
      </c>
      <c r="I338" s="37">
        <f t="shared" si="73"/>
        <v>0.19380032997648894</v>
      </c>
      <c r="J338" s="32">
        <f>SUM(J302,J304:J309,J311:J316,J318:J322,J324:J331,J333:J336)</f>
        <v>123564334</v>
      </c>
      <c r="K338" s="37">
        <f t="shared" si="74"/>
        <v>0.28837716733856278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286873363</v>
      </c>
      <c r="O338" s="37">
        <f t="shared" si="77"/>
        <v>0.66951138025659784</v>
      </c>
      <c r="P338" s="32">
        <f>SUM(P302,P304:P309,P311:P316,P318:P322,P324:P331,P333:P336)</f>
        <v>95456938</v>
      </c>
      <c r="Q338" s="32">
        <f>SUM(Q302,Q304:Q309,Q311:Q316,Q318:Q322,Q324:Q331,Q333:Q336)</f>
        <v>475758552</v>
      </c>
      <c r="R338" s="32">
        <f>SUM(R302,R304:R309,R311:R316,R318:R322,R324:R331,R333:R336)</f>
        <v>453312838</v>
      </c>
      <c r="S338" s="32">
        <f>SUM(S302,S304:S309,S311:S316,S318:S322,S324:S331,S333:S336)</f>
        <v>264050356</v>
      </c>
      <c r="T338" s="37">
        <f t="shared" si="78"/>
        <v>0.58249035514851222</v>
      </c>
      <c r="U338" s="37">
        <f t="shared" si="79"/>
        <v>0.29445105394015458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1746948748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1709195887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313431868</v>
      </c>
      <c r="G339" s="39">
        <f t="shared" si="72"/>
        <v>0.17941675069679835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364687561</v>
      </c>
      <c r="I339" s="39">
        <f t="shared" si="73"/>
        <v>0.2087568747609303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340755023</v>
      </c>
      <c r="K339" s="39">
        <f t="shared" si="74"/>
        <v>0.19936569330160106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1018874452</v>
      </c>
      <c r="O339" s="39">
        <f t="shared" si="77"/>
        <v>0.59611333010421641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332041562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1586127932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1376778475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909158440</v>
      </c>
      <c r="T339" s="39">
        <f t="shared" si="78"/>
        <v>0.6603520148729809</v>
      </c>
      <c r="U339" s="39">
        <f t="shared" si="79"/>
        <v>2.6242079297289944E-2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1" width="11.7109375" customWidth="1"/>
    <col min="12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120771856</v>
      </c>
      <c r="E8" s="31">
        <v>120771856</v>
      </c>
      <c r="F8" s="31">
        <v>4586469</v>
      </c>
      <c r="G8" s="36">
        <f>IF(($D8       =0),0,($F8       /$D8       ))</f>
        <v>3.7976306334151229E-2</v>
      </c>
      <c r="H8" s="31">
        <v>7570439</v>
      </c>
      <c r="I8" s="36">
        <f>IF(($D8       =0),0,($H8       /$D8       ))</f>
        <v>6.2683801100150358E-2</v>
      </c>
      <c r="J8" s="31">
        <v>3653236</v>
      </c>
      <c r="K8" s="36">
        <f>IF(($E8       =0),0,($J8       /$E8       ))</f>
        <v>3.0249067299255548E-2</v>
      </c>
      <c r="L8" s="31">
        <v>0</v>
      </c>
      <c r="M8" s="36">
        <f>IF(($E8       =0),0,($L8       /$E8       ))</f>
        <v>0</v>
      </c>
      <c r="N8" s="31">
        <f>$F8       +$H8       +$J8</f>
        <v>15810144</v>
      </c>
      <c r="O8" s="36">
        <f>IF(($E8       =0),0,($N8       /$E8       ))</f>
        <v>0.13090917473355712</v>
      </c>
      <c r="P8" s="31">
        <v>15043607</v>
      </c>
      <c r="Q8" s="31">
        <v>100202049</v>
      </c>
      <c r="R8" s="31">
        <v>135405526</v>
      </c>
      <c r="S8" s="31">
        <v>34042859</v>
      </c>
      <c r="T8" s="36">
        <f>IF(($R8       =0),0,($S8       /$R8       ))</f>
        <v>0.25141410402999359</v>
      </c>
      <c r="U8" s="36">
        <f>IF(($P8       =0),0,(($J8       /$P8       )-1))</f>
        <v>-0.75715691057337509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176611180</v>
      </c>
      <c r="E9" s="31">
        <v>194746910</v>
      </c>
      <c r="F9" s="31">
        <v>51554183</v>
      </c>
      <c r="G9" s="36">
        <f>IF(($D9       =0),0,($F9       /$D9       ))</f>
        <v>0.29190781127219695</v>
      </c>
      <c r="H9" s="31">
        <v>8566502</v>
      </c>
      <c r="I9" s="36">
        <f>IF(($D9       =0),0,($H9       /$D9       ))</f>
        <v>4.8504868151608524E-2</v>
      </c>
      <c r="J9" s="31">
        <v>10916222</v>
      </c>
      <c r="K9" s="36">
        <f>IF(($E9       =0),0,($J9       /$E9       ))</f>
        <v>5.6053377175535157E-2</v>
      </c>
      <c r="L9" s="31">
        <v>0</v>
      </c>
      <c r="M9" s="36">
        <f>IF(($E9       =0),0,($L9       /$E9       ))</f>
        <v>0</v>
      </c>
      <c r="N9" s="31">
        <f>$F9       +$H9       +$J9</f>
        <v>71036907</v>
      </c>
      <c r="O9" s="36">
        <f>IF(($E9       =0),0,($N9       /$E9       ))</f>
        <v>0.36476525866315412</v>
      </c>
      <c r="P9" s="31">
        <v>12547370</v>
      </c>
      <c r="Q9" s="31">
        <v>205246960</v>
      </c>
      <c r="R9" s="31">
        <v>193630200</v>
      </c>
      <c r="S9" s="31">
        <v>73571257</v>
      </c>
      <c r="T9" s="36">
        <f>IF(($R9       =0),0,($S9       /$R9       ))</f>
        <v>0.37995755310896751</v>
      </c>
      <c r="U9" s="36">
        <f>IF(($P9       =0),0,(($J9       /$P9       )-1))</f>
        <v>-0.12999919505043689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297383036</v>
      </c>
      <c r="E10" s="32">
        <f>SUM(E8:E9)</f>
        <v>315518766</v>
      </c>
      <c r="F10" s="32">
        <f>SUM(F8:F9)</f>
        <v>56140652</v>
      </c>
      <c r="G10" s="37">
        <f t="shared" ref="G10:G54" si="0">IF(($D10      =0),0,($F10      /$D10      ))</f>
        <v>0.18878229489862361</v>
      </c>
      <c r="H10" s="32">
        <f>SUM(H8:H9)</f>
        <v>16136941</v>
      </c>
      <c r="I10" s="37">
        <f t="shared" ref="I10:I54" si="1">IF(($D10      =0),0,($H10      /$D10      ))</f>
        <v>5.4263152387750861E-2</v>
      </c>
      <c r="J10" s="32">
        <f>SUM(J8:J9)</f>
        <v>14569458</v>
      </c>
      <c r="K10" s="37">
        <f t="shared" ref="K10:K54" si="2">IF(($E10      =0),0,($J10      /$E10      ))</f>
        <v>4.6176201132835312E-2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86847051</v>
      </c>
      <c r="O10" s="37">
        <f t="shared" ref="O10:O54" si="5">IF(($E10      =0),0,($N10      /$E10      ))</f>
        <v>0.27525161847267116</v>
      </c>
      <c r="P10" s="32">
        <f>SUM(P8:P9)</f>
        <v>27590977</v>
      </c>
      <c r="Q10" s="32">
        <f>SUM(Q8:Q9)</f>
        <v>305449009</v>
      </c>
      <c r="R10" s="32">
        <f>SUM(R8:R9)</f>
        <v>329035726</v>
      </c>
      <c r="S10" s="32">
        <f>SUM(S8:S9)</f>
        <v>107614116</v>
      </c>
      <c r="T10" s="37">
        <f t="shared" ref="T10:T54" si="6">IF(($R10      =0),0,($S10      /$R10      ))</f>
        <v>0.32705906227337755</v>
      </c>
      <c r="U10" s="37">
        <f t="shared" ref="U10:U54" si="7">IF(($P10      =0),0,(($J10      /$P10      )-1))</f>
        <v>-0.47194845619276182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1987942</v>
      </c>
      <c r="E11" s="31">
        <v>1987942</v>
      </c>
      <c r="F11" s="31">
        <v>667176</v>
      </c>
      <c r="G11" s="36">
        <f t="shared" si="0"/>
        <v>0.33561140113745774</v>
      </c>
      <c r="H11" s="31">
        <v>397344</v>
      </c>
      <c r="I11" s="36">
        <f t="shared" si="1"/>
        <v>0.19987705878742942</v>
      </c>
      <c r="J11" s="31">
        <v>396937</v>
      </c>
      <c r="K11" s="36">
        <f t="shared" si="2"/>
        <v>0.19967232444407332</v>
      </c>
      <c r="L11" s="31">
        <v>0</v>
      </c>
      <c r="M11" s="36">
        <f t="shared" si="3"/>
        <v>0</v>
      </c>
      <c r="N11" s="31">
        <f t="shared" si="4"/>
        <v>1461457</v>
      </c>
      <c r="O11" s="36">
        <f t="shared" si="5"/>
        <v>0.73516078436896048</v>
      </c>
      <c r="P11" s="31">
        <v>504452</v>
      </c>
      <c r="Q11" s="31">
        <v>2513473</v>
      </c>
      <c r="R11" s="31">
        <v>1943941</v>
      </c>
      <c r="S11" s="31">
        <v>1140152</v>
      </c>
      <c r="T11" s="36">
        <f t="shared" si="6"/>
        <v>0.5865157430189496</v>
      </c>
      <c r="U11" s="36">
        <f t="shared" si="7"/>
        <v>-0.21313227026555548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164171148</v>
      </c>
      <c r="E13" s="31">
        <v>107658355</v>
      </c>
      <c r="F13" s="31">
        <v>4465989</v>
      </c>
      <c r="G13" s="36">
        <f t="shared" si="0"/>
        <v>2.7203251328911947E-2</v>
      </c>
      <c r="H13" s="31">
        <v>5558287</v>
      </c>
      <c r="I13" s="36">
        <f t="shared" si="1"/>
        <v>3.3856661585871348E-2</v>
      </c>
      <c r="J13" s="31">
        <v>5213788</v>
      </c>
      <c r="K13" s="36">
        <f t="shared" si="2"/>
        <v>4.8429014171728707E-2</v>
      </c>
      <c r="L13" s="31">
        <v>0</v>
      </c>
      <c r="M13" s="36">
        <f t="shared" si="3"/>
        <v>0</v>
      </c>
      <c r="N13" s="31">
        <f t="shared" si="4"/>
        <v>15238064</v>
      </c>
      <c r="O13" s="36">
        <f t="shared" si="5"/>
        <v>0.14154093288904518</v>
      </c>
      <c r="P13" s="31">
        <v>2915214</v>
      </c>
      <c r="Q13" s="31">
        <v>0</v>
      </c>
      <c r="R13" s="31">
        <v>14624325</v>
      </c>
      <c r="S13" s="31">
        <v>5931589</v>
      </c>
      <c r="T13" s="36">
        <f t="shared" si="6"/>
        <v>0.40559745492527005</v>
      </c>
      <c r="U13" s="36">
        <f t="shared" si="7"/>
        <v>0.78847522000100168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7300204</v>
      </c>
      <c r="E14" s="31">
        <v>5816399</v>
      </c>
      <c r="F14" s="31">
        <v>1491160</v>
      </c>
      <c r="G14" s="36">
        <f t="shared" si="0"/>
        <v>0.20426278498518671</v>
      </c>
      <c r="H14" s="31">
        <v>2370653</v>
      </c>
      <c r="I14" s="36">
        <f t="shared" si="1"/>
        <v>0.32473791143370789</v>
      </c>
      <c r="J14" s="31">
        <v>2323560</v>
      </c>
      <c r="K14" s="36">
        <f t="shared" si="2"/>
        <v>0.39948428572386452</v>
      </c>
      <c r="L14" s="31">
        <v>0</v>
      </c>
      <c r="M14" s="36">
        <f t="shared" si="3"/>
        <v>0</v>
      </c>
      <c r="N14" s="31">
        <f t="shared" si="4"/>
        <v>6185373</v>
      </c>
      <c r="O14" s="36">
        <f t="shared" si="5"/>
        <v>1.0634368446868931</v>
      </c>
      <c r="P14" s="31">
        <v>1789223</v>
      </c>
      <c r="Q14" s="31">
        <v>5214251</v>
      </c>
      <c r="R14" s="31">
        <v>5214251</v>
      </c>
      <c r="S14" s="31">
        <v>5186058</v>
      </c>
      <c r="T14" s="36">
        <f t="shared" si="6"/>
        <v>0.99459308729096474</v>
      </c>
      <c r="U14" s="36">
        <f t="shared" si="7"/>
        <v>0.29864192445547588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2068180</v>
      </c>
      <c r="E15" s="31">
        <v>2006571</v>
      </c>
      <c r="F15" s="31">
        <v>6921</v>
      </c>
      <c r="G15" s="36">
        <f t="shared" si="0"/>
        <v>3.3464205243257357E-3</v>
      </c>
      <c r="H15" s="31">
        <v>300951</v>
      </c>
      <c r="I15" s="36">
        <f t="shared" si="1"/>
        <v>0.14551489715595353</v>
      </c>
      <c r="J15" s="31">
        <v>654621</v>
      </c>
      <c r="K15" s="36">
        <f t="shared" si="2"/>
        <v>0.32623864293862515</v>
      </c>
      <c r="L15" s="31">
        <v>0</v>
      </c>
      <c r="M15" s="36">
        <f t="shared" si="3"/>
        <v>0</v>
      </c>
      <c r="N15" s="31">
        <f t="shared" si="4"/>
        <v>962493</v>
      </c>
      <c r="O15" s="36">
        <f t="shared" si="5"/>
        <v>0.47967054243283691</v>
      </c>
      <c r="P15" s="31">
        <v>24637</v>
      </c>
      <c r="Q15" s="31">
        <v>5305858</v>
      </c>
      <c r="R15" s="31">
        <v>5048162</v>
      </c>
      <c r="S15" s="31">
        <v>698177</v>
      </c>
      <c r="T15" s="36">
        <f t="shared" si="6"/>
        <v>0.13830320817755057</v>
      </c>
      <c r="U15" s="36">
        <f t="shared" si="7"/>
        <v>25.570645776677356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10251552</v>
      </c>
      <c r="E16" s="31">
        <v>10251552</v>
      </c>
      <c r="F16" s="31">
        <v>1780046</v>
      </c>
      <c r="G16" s="36">
        <f t="shared" si="0"/>
        <v>0.17363673324780482</v>
      </c>
      <c r="H16" s="31">
        <v>2178307</v>
      </c>
      <c r="I16" s="36">
        <f t="shared" si="1"/>
        <v>0.21248558267079951</v>
      </c>
      <c r="J16" s="31">
        <v>2128952</v>
      </c>
      <c r="K16" s="36">
        <f t="shared" si="2"/>
        <v>0.20767118968913195</v>
      </c>
      <c r="L16" s="31">
        <v>0</v>
      </c>
      <c r="M16" s="36">
        <f t="shared" si="3"/>
        <v>0</v>
      </c>
      <c r="N16" s="31">
        <f t="shared" si="4"/>
        <v>6087305</v>
      </c>
      <c r="O16" s="36">
        <f t="shared" si="5"/>
        <v>0.59379350560773625</v>
      </c>
      <c r="P16" s="31">
        <v>2135840</v>
      </c>
      <c r="Q16" s="31">
        <v>8083148</v>
      </c>
      <c r="R16" s="31">
        <v>9690228</v>
      </c>
      <c r="S16" s="31">
        <v>6221725</v>
      </c>
      <c r="T16" s="36">
        <f t="shared" si="6"/>
        <v>0.64206177604902592</v>
      </c>
      <c r="U16" s="36">
        <f t="shared" si="7"/>
        <v>-3.2249606712113632E-3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4151869</v>
      </c>
      <c r="E17" s="31">
        <v>4051205</v>
      </c>
      <c r="F17" s="31">
        <v>581646</v>
      </c>
      <c r="G17" s="36">
        <f t="shared" si="0"/>
        <v>0.14009257035807246</v>
      </c>
      <c r="H17" s="31">
        <v>389941</v>
      </c>
      <c r="I17" s="36">
        <f t="shared" si="1"/>
        <v>9.3919389075137E-2</v>
      </c>
      <c r="J17" s="31">
        <v>1237419</v>
      </c>
      <c r="K17" s="36">
        <f t="shared" si="2"/>
        <v>0.30544467633704048</v>
      </c>
      <c r="L17" s="31">
        <v>0</v>
      </c>
      <c r="M17" s="36">
        <f t="shared" si="3"/>
        <v>0</v>
      </c>
      <c r="N17" s="31">
        <f t="shared" si="4"/>
        <v>2209006</v>
      </c>
      <c r="O17" s="36">
        <f t="shared" si="5"/>
        <v>0.54527134519235632</v>
      </c>
      <c r="P17" s="31">
        <v>559183</v>
      </c>
      <c r="Q17" s="31">
        <v>2265177</v>
      </c>
      <c r="R17" s="31">
        <v>2206427</v>
      </c>
      <c r="S17" s="31">
        <v>1557815</v>
      </c>
      <c r="T17" s="36">
        <f t="shared" si="6"/>
        <v>0.7060351418832348</v>
      </c>
      <c r="U17" s="36">
        <f t="shared" si="7"/>
        <v>1.2129052564187397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71200000</v>
      </c>
      <c r="E18" s="31">
        <v>226490400</v>
      </c>
      <c r="F18" s="31">
        <v>38822651</v>
      </c>
      <c r="G18" s="36">
        <f t="shared" si="0"/>
        <v>0.54526195224719098</v>
      </c>
      <c r="H18" s="31">
        <v>18532302</v>
      </c>
      <c r="I18" s="36">
        <f t="shared" si="1"/>
        <v>0.26028514044943818</v>
      </c>
      <c r="J18" s="31">
        <v>39291866</v>
      </c>
      <c r="K18" s="36">
        <f t="shared" si="2"/>
        <v>0.17348137492803228</v>
      </c>
      <c r="L18" s="31">
        <v>0</v>
      </c>
      <c r="M18" s="36">
        <f t="shared" si="3"/>
        <v>0</v>
      </c>
      <c r="N18" s="31">
        <f t="shared" si="4"/>
        <v>96646819</v>
      </c>
      <c r="O18" s="36">
        <f t="shared" si="5"/>
        <v>0.42671485855471136</v>
      </c>
      <c r="P18" s="31">
        <v>8119724</v>
      </c>
      <c r="Q18" s="31">
        <v>29881000</v>
      </c>
      <c r="R18" s="31">
        <v>66181000</v>
      </c>
      <c r="S18" s="31">
        <v>9080654</v>
      </c>
      <c r="T18" s="36">
        <f t="shared" si="6"/>
        <v>0.1372093803357459</v>
      </c>
      <c r="U18" s="36">
        <f t="shared" si="7"/>
        <v>3.8390642342030343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261130895</v>
      </c>
      <c r="E19" s="32">
        <f>SUM(E11:E18)</f>
        <v>358262424</v>
      </c>
      <c r="F19" s="32">
        <f>SUM(F11:F18)</f>
        <v>47815589</v>
      </c>
      <c r="G19" s="37">
        <f t="shared" si="0"/>
        <v>0.18310965847223862</v>
      </c>
      <c r="H19" s="32">
        <f>SUM(H11:H18)</f>
        <v>29727785</v>
      </c>
      <c r="I19" s="37">
        <f t="shared" si="1"/>
        <v>0.11384246586371942</v>
      </c>
      <c r="J19" s="32">
        <f>SUM(J11:J18)</f>
        <v>51247143</v>
      </c>
      <c r="K19" s="37">
        <f t="shared" si="2"/>
        <v>0.14304358918757273</v>
      </c>
      <c r="L19" s="32">
        <f>SUM(L11:L18)</f>
        <v>0</v>
      </c>
      <c r="M19" s="37">
        <f t="shared" si="3"/>
        <v>0</v>
      </c>
      <c r="N19" s="32">
        <f t="shared" si="4"/>
        <v>128790517</v>
      </c>
      <c r="O19" s="37">
        <f t="shared" si="5"/>
        <v>0.35948653381522366</v>
      </c>
      <c r="P19" s="32">
        <f>SUM(P11:P18)</f>
        <v>16048273</v>
      </c>
      <c r="Q19" s="32">
        <f>SUM(Q11:Q18)</f>
        <v>53262907</v>
      </c>
      <c r="R19" s="32">
        <f>SUM(R11:R18)</f>
        <v>104908334</v>
      </c>
      <c r="S19" s="32">
        <f>SUM(S11:S18)</f>
        <v>29816170</v>
      </c>
      <c r="T19" s="37">
        <f t="shared" si="6"/>
        <v>0.28421164328088555</v>
      </c>
      <c r="U19" s="37">
        <f t="shared" si="7"/>
        <v>2.1933120155670331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2029130</v>
      </c>
      <c r="E20" s="31">
        <v>3952677</v>
      </c>
      <c r="F20" s="31">
        <v>234094</v>
      </c>
      <c r="G20" s="36">
        <f t="shared" si="0"/>
        <v>0.11536668424398634</v>
      </c>
      <c r="H20" s="31">
        <v>829168</v>
      </c>
      <c r="I20" s="36">
        <f t="shared" si="1"/>
        <v>0.40863227097327426</v>
      </c>
      <c r="J20" s="31">
        <v>976771</v>
      </c>
      <c r="K20" s="36">
        <f t="shared" si="2"/>
        <v>0.24711632141963535</v>
      </c>
      <c r="L20" s="31">
        <v>0</v>
      </c>
      <c r="M20" s="36">
        <f t="shared" si="3"/>
        <v>0</v>
      </c>
      <c r="N20" s="31">
        <f t="shared" si="4"/>
        <v>2040033</v>
      </c>
      <c r="O20" s="36">
        <f t="shared" si="5"/>
        <v>0.51611426888663048</v>
      </c>
      <c r="P20" s="31">
        <v>-70880</v>
      </c>
      <c r="Q20" s="31">
        <v>1790000</v>
      </c>
      <c r="R20" s="31">
        <v>2290000</v>
      </c>
      <c r="S20" s="31">
        <v>2581723</v>
      </c>
      <c r="T20" s="36">
        <f t="shared" si="6"/>
        <v>1.1273899563318777</v>
      </c>
      <c r="U20" s="36">
        <f t="shared" si="7"/>
        <v>-14.780629232505643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604000</v>
      </c>
      <c r="E21" s="31">
        <v>604000</v>
      </c>
      <c r="F21" s="31">
        <v>103016</v>
      </c>
      <c r="G21" s="36">
        <f t="shared" si="0"/>
        <v>0.17055629139072848</v>
      </c>
      <c r="H21" s="31">
        <v>100078</v>
      </c>
      <c r="I21" s="36">
        <f t="shared" si="1"/>
        <v>0.16569205298013245</v>
      </c>
      <c r="J21" s="31">
        <v>66416</v>
      </c>
      <c r="K21" s="36">
        <f t="shared" si="2"/>
        <v>0.10996026490066226</v>
      </c>
      <c r="L21" s="31">
        <v>0</v>
      </c>
      <c r="M21" s="36">
        <f t="shared" si="3"/>
        <v>0</v>
      </c>
      <c r="N21" s="31">
        <f t="shared" si="4"/>
        <v>269510</v>
      </c>
      <c r="O21" s="36">
        <f t="shared" si="5"/>
        <v>0.44620860927152317</v>
      </c>
      <c r="P21" s="31">
        <v>64953</v>
      </c>
      <c r="Q21" s="31">
        <v>180801</v>
      </c>
      <c r="R21" s="31">
        <v>2670498</v>
      </c>
      <c r="S21" s="31">
        <v>2744299</v>
      </c>
      <c r="T21" s="36">
        <f t="shared" si="6"/>
        <v>1.0276356694519149</v>
      </c>
      <c r="U21" s="36">
        <f t="shared" si="7"/>
        <v>2.2523978877034168E-2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502185</v>
      </c>
      <c r="E22" s="31">
        <v>502185</v>
      </c>
      <c r="F22" s="31">
        <v>106256</v>
      </c>
      <c r="G22" s="36">
        <f t="shared" si="0"/>
        <v>0.21158736322271673</v>
      </c>
      <c r="H22" s="31">
        <v>149982</v>
      </c>
      <c r="I22" s="36">
        <f t="shared" si="1"/>
        <v>0.29865886077839837</v>
      </c>
      <c r="J22" s="31">
        <v>156259</v>
      </c>
      <c r="K22" s="36">
        <f t="shared" si="2"/>
        <v>0.31115823849776475</v>
      </c>
      <c r="L22" s="31">
        <v>0</v>
      </c>
      <c r="M22" s="36">
        <f t="shared" si="3"/>
        <v>0</v>
      </c>
      <c r="N22" s="31">
        <f t="shared" si="4"/>
        <v>412497</v>
      </c>
      <c r="O22" s="36">
        <f t="shared" si="5"/>
        <v>0.82140446249887988</v>
      </c>
      <c r="P22" s="31">
        <v>134496</v>
      </c>
      <c r="Q22" s="31">
        <v>663390</v>
      </c>
      <c r="R22" s="31">
        <v>3706390</v>
      </c>
      <c r="S22" s="31">
        <v>319830</v>
      </c>
      <c r="T22" s="36">
        <f t="shared" si="6"/>
        <v>8.6291512765790973E-2</v>
      </c>
      <c r="U22" s="36">
        <f t="shared" si="7"/>
        <v>0.16181150368784203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1933468</v>
      </c>
      <c r="E23" s="31">
        <v>2534994</v>
      </c>
      <c r="F23" s="31">
        <v>22816</v>
      </c>
      <c r="G23" s="36">
        <f t="shared" si="0"/>
        <v>1.1800557340488698E-2</v>
      </c>
      <c r="H23" s="31">
        <v>404598</v>
      </c>
      <c r="I23" s="36">
        <f t="shared" si="1"/>
        <v>0.2092602515273074</v>
      </c>
      <c r="J23" s="31">
        <v>43106</v>
      </c>
      <c r="K23" s="36">
        <f t="shared" si="2"/>
        <v>1.7004379497545161E-2</v>
      </c>
      <c r="L23" s="31">
        <v>0</v>
      </c>
      <c r="M23" s="36">
        <f t="shared" si="3"/>
        <v>0</v>
      </c>
      <c r="N23" s="31">
        <f t="shared" si="4"/>
        <v>470520</v>
      </c>
      <c r="O23" s="36">
        <f t="shared" si="5"/>
        <v>0.1856099067690101</v>
      </c>
      <c r="P23" s="31">
        <v>1568881</v>
      </c>
      <c r="Q23" s="31">
        <v>1665648</v>
      </c>
      <c r="R23" s="31">
        <v>1598234</v>
      </c>
      <c r="S23" s="31">
        <v>1597749</v>
      </c>
      <c r="T23" s="36">
        <f t="shared" si="6"/>
        <v>0.99969654005608688</v>
      </c>
      <c r="U23" s="36">
        <f t="shared" si="7"/>
        <v>-0.97252436609277571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270331</v>
      </c>
      <c r="E24" s="31">
        <v>270331</v>
      </c>
      <c r="F24" s="31">
        <v>6750</v>
      </c>
      <c r="G24" s="36">
        <f t="shared" si="0"/>
        <v>2.4969389378206718E-2</v>
      </c>
      <c r="H24" s="31">
        <v>5548</v>
      </c>
      <c r="I24" s="36">
        <f t="shared" si="1"/>
        <v>2.0522988484487536E-2</v>
      </c>
      <c r="J24" s="31">
        <v>7829</v>
      </c>
      <c r="K24" s="36">
        <f t="shared" si="2"/>
        <v>2.896079250992302E-2</v>
      </c>
      <c r="L24" s="31">
        <v>0</v>
      </c>
      <c r="M24" s="36">
        <f t="shared" si="3"/>
        <v>0</v>
      </c>
      <c r="N24" s="31">
        <f t="shared" si="4"/>
        <v>20127</v>
      </c>
      <c r="O24" s="36">
        <f t="shared" si="5"/>
        <v>7.4453170372617269E-2</v>
      </c>
      <c r="P24" s="31">
        <v>9752</v>
      </c>
      <c r="Q24" s="31">
        <v>257703</v>
      </c>
      <c r="R24" s="31">
        <v>257703</v>
      </c>
      <c r="S24" s="31">
        <v>13424</v>
      </c>
      <c r="T24" s="36">
        <f t="shared" si="6"/>
        <v>5.2090972941719729E-2</v>
      </c>
      <c r="U24" s="36">
        <f t="shared" si="7"/>
        <v>-0.19719031993437242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26362405</v>
      </c>
      <c r="E25" s="31">
        <v>26362405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24255512</v>
      </c>
      <c r="R25" s="31">
        <v>24255512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73912464</v>
      </c>
      <c r="E26" s="31">
        <v>73675663</v>
      </c>
      <c r="F26" s="31">
        <v>3233071</v>
      </c>
      <c r="G26" s="36">
        <f t="shared" si="0"/>
        <v>4.3741891759960808E-2</v>
      </c>
      <c r="H26" s="31">
        <v>2386274</v>
      </c>
      <c r="I26" s="36">
        <f t="shared" si="1"/>
        <v>3.2285136644883063E-2</v>
      </c>
      <c r="J26" s="31">
        <v>1796371</v>
      </c>
      <c r="K26" s="36">
        <f t="shared" si="2"/>
        <v>2.4382149095828292E-2</v>
      </c>
      <c r="L26" s="31">
        <v>0</v>
      </c>
      <c r="M26" s="36">
        <f t="shared" si="3"/>
        <v>0</v>
      </c>
      <c r="N26" s="31">
        <f t="shared" si="4"/>
        <v>7415716</v>
      </c>
      <c r="O26" s="36">
        <f t="shared" si="5"/>
        <v>0.10065353602586515</v>
      </c>
      <c r="P26" s="31">
        <v>2981481</v>
      </c>
      <c r="Q26" s="31">
        <v>73868033</v>
      </c>
      <c r="R26" s="31">
        <v>67358040</v>
      </c>
      <c r="S26" s="31">
        <v>4054966</v>
      </c>
      <c r="T26" s="36">
        <f t="shared" si="6"/>
        <v>6.0200178033683875E-2</v>
      </c>
      <c r="U26" s="36">
        <f t="shared" si="7"/>
        <v>-0.39749037474999838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105613983</v>
      </c>
      <c r="E27" s="32">
        <f>SUM(E20:E26)</f>
        <v>107902255</v>
      </c>
      <c r="F27" s="32">
        <f>SUM(F20:F26)</f>
        <v>3706003</v>
      </c>
      <c r="G27" s="37">
        <f t="shared" si="0"/>
        <v>3.5090078933960857E-2</v>
      </c>
      <c r="H27" s="32">
        <f>SUM(H20:H26)</f>
        <v>3875648</v>
      </c>
      <c r="I27" s="37">
        <f t="shared" si="1"/>
        <v>3.6696352981972095E-2</v>
      </c>
      <c r="J27" s="32">
        <f>SUM(J20:J26)</f>
        <v>3046752</v>
      </c>
      <c r="K27" s="37">
        <f t="shared" si="2"/>
        <v>2.8236221754587055E-2</v>
      </c>
      <c r="L27" s="32">
        <f>SUM(L20:L26)</f>
        <v>0</v>
      </c>
      <c r="M27" s="37">
        <f t="shared" si="3"/>
        <v>0</v>
      </c>
      <c r="N27" s="32">
        <f t="shared" si="4"/>
        <v>10628403</v>
      </c>
      <c r="O27" s="37">
        <f t="shared" si="5"/>
        <v>9.8500286208105664E-2</v>
      </c>
      <c r="P27" s="32">
        <f>SUM(P20:P26)</f>
        <v>4688683</v>
      </c>
      <c r="Q27" s="32">
        <f>SUM(Q20:Q26)</f>
        <v>102681087</v>
      </c>
      <c r="R27" s="32">
        <f>SUM(R20:R26)</f>
        <v>102136377</v>
      </c>
      <c r="S27" s="32">
        <f>SUM(S20:S26)</f>
        <v>11311991</v>
      </c>
      <c r="T27" s="37">
        <f t="shared" si="6"/>
        <v>0.11075379147235662</v>
      </c>
      <c r="U27" s="37">
        <f t="shared" si="7"/>
        <v>-0.35019023465651233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1303206</v>
      </c>
      <c r="E28" s="31">
        <v>1364000</v>
      </c>
      <c r="F28" s="31">
        <v>49250</v>
      </c>
      <c r="G28" s="36">
        <f t="shared" si="0"/>
        <v>3.7791415938846197E-2</v>
      </c>
      <c r="H28" s="31">
        <v>152475</v>
      </c>
      <c r="I28" s="36">
        <f t="shared" si="1"/>
        <v>0.11699992173148374</v>
      </c>
      <c r="J28" s="31">
        <v>168070</v>
      </c>
      <c r="K28" s="36">
        <f t="shared" si="2"/>
        <v>0.12321847507331378</v>
      </c>
      <c r="L28" s="31">
        <v>0</v>
      </c>
      <c r="M28" s="36">
        <f t="shared" si="3"/>
        <v>0</v>
      </c>
      <c r="N28" s="31">
        <f t="shared" si="4"/>
        <v>369795</v>
      </c>
      <c r="O28" s="36">
        <f t="shared" si="5"/>
        <v>0.27111070381231672</v>
      </c>
      <c r="P28" s="31">
        <v>74370</v>
      </c>
      <c r="Q28" s="31">
        <v>1223266</v>
      </c>
      <c r="R28" s="31">
        <v>1223266</v>
      </c>
      <c r="S28" s="31">
        <v>256514</v>
      </c>
      <c r="T28" s="36">
        <f t="shared" si="6"/>
        <v>0.20969601051611014</v>
      </c>
      <c r="U28" s="36">
        <f t="shared" si="7"/>
        <v>1.2599166330509615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640000</v>
      </c>
      <c r="E29" s="31">
        <v>710000</v>
      </c>
      <c r="F29" s="31">
        <v>39857</v>
      </c>
      <c r="G29" s="36">
        <f t="shared" si="0"/>
        <v>6.22765625E-2</v>
      </c>
      <c r="H29" s="31">
        <v>90224</v>
      </c>
      <c r="I29" s="36">
        <f t="shared" si="1"/>
        <v>0.14097499999999999</v>
      </c>
      <c r="J29" s="31">
        <v>347484</v>
      </c>
      <c r="K29" s="36">
        <f t="shared" si="2"/>
        <v>0.48941408450704227</v>
      </c>
      <c r="L29" s="31">
        <v>0</v>
      </c>
      <c r="M29" s="36">
        <f t="shared" si="3"/>
        <v>0</v>
      </c>
      <c r="N29" s="31">
        <f t="shared" si="4"/>
        <v>477565</v>
      </c>
      <c r="O29" s="36">
        <f t="shared" si="5"/>
        <v>0.67262676056338033</v>
      </c>
      <c r="P29" s="31">
        <v>396798</v>
      </c>
      <c r="Q29" s="31">
        <v>1274034</v>
      </c>
      <c r="R29" s="31">
        <v>167034</v>
      </c>
      <c r="S29" s="31">
        <v>471114</v>
      </c>
      <c r="T29" s="36">
        <f t="shared" si="6"/>
        <v>2.8204676892129745</v>
      </c>
      <c r="U29" s="36">
        <f t="shared" si="7"/>
        <v>-0.1242798602815538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3800550</v>
      </c>
      <c r="E30" s="31">
        <v>3800550</v>
      </c>
      <c r="F30" s="31">
        <v>1639476</v>
      </c>
      <c r="G30" s="36">
        <f t="shared" si="0"/>
        <v>0.43137861625291074</v>
      </c>
      <c r="H30" s="31">
        <v>2368077</v>
      </c>
      <c r="I30" s="36">
        <f t="shared" si="1"/>
        <v>0.62308797410901051</v>
      </c>
      <c r="J30" s="31">
        <v>50085</v>
      </c>
      <c r="K30" s="36">
        <f t="shared" si="2"/>
        <v>1.3178355764297272E-2</v>
      </c>
      <c r="L30" s="31">
        <v>0</v>
      </c>
      <c r="M30" s="36">
        <f t="shared" si="3"/>
        <v>0</v>
      </c>
      <c r="N30" s="31">
        <f t="shared" si="4"/>
        <v>4057638</v>
      </c>
      <c r="O30" s="36">
        <f t="shared" si="5"/>
        <v>1.0676449461262185</v>
      </c>
      <c r="P30" s="31">
        <v>23075</v>
      </c>
      <c r="Q30" s="31">
        <v>3490351</v>
      </c>
      <c r="R30" s="31">
        <v>3676858</v>
      </c>
      <c r="S30" s="31">
        <v>2427203</v>
      </c>
      <c r="T30" s="36">
        <f t="shared" si="6"/>
        <v>0.66012965417756142</v>
      </c>
      <c r="U30" s="36">
        <f t="shared" si="7"/>
        <v>1.1705308775731309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674557</v>
      </c>
      <c r="E31" s="31">
        <v>534398</v>
      </c>
      <c r="F31" s="31">
        <v>83777</v>
      </c>
      <c r="G31" s="36">
        <f t="shared" si="0"/>
        <v>0.1241955831753284</v>
      </c>
      <c r="H31" s="31">
        <v>49665</v>
      </c>
      <c r="I31" s="36">
        <f t="shared" si="1"/>
        <v>7.3626098313411617E-2</v>
      </c>
      <c r="J31" s="31">
        <v>116909</v>
      </c>
      <c r="K31" s="36">
        <f t="shared" si="2"/>
        <v>0.21876766005860801</v>
      </c>
      <c r="L31" s="31">
        <v>0</v>
      </c>
      <c r="M31" s="36">
        <f t="shared" si="3"/>
        <v>0</v>
      </c>
      <c r="N31" s="31">
        <f t="shared" si="4"/>
        <v>250351</v>
      </c>
      <c r="O31" s="36">
        <f t="shared" si="5"/>
        <v>0.46847293590170624</v>
      </c>
      <c r="P31" s="31">
        <v>44848</v>
      </c>
      <c r="Q31" s="31">
        <v>488479</v>
      </c>
      <c r="R31" s="31">
        <v>249479</v>
      </c>
      <c r="S31" s="31">
        <v>180566</v>
      </c>
      <c r="T31" s="36">
        <f t="shared" si="6"/>
        <v>0.72377234155981063</v>
      </c>
      <c r="U31" s="36">
        <f t="shared" si="7"/>
        <v>1.606782911166607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2661920</v>
      </c>
      <c r="E32" s="31">
        <v>2747056</v>
      </c>
      <c r="F32" s="31">
        <v>293026</v>
      </c>
      <c r="G32" s="36">
        <f t="shared" si="0"/>
        <v>0.11008069363466971</v>
      </c>
      <c r="H32" s="31">
        <v>791026</v>
      </c>
      <c r="I32" s="36">
        <f t="shared" si="1"/>
        <v>0.29716370138847148</v>
      </c>
      <c r="J32" s="31">
        <v>76313</v>
      </c>
      <c r="K32" s="36">
        <f t="shared" si="2"/>
        <v>2.7779921486857203E-2</v>
      </c>
      <c r="L32" s="31">
        <v>0</v>
      </c>
      <c r="M32" s="36">
        <f t="shared" si="3"/>
        <v>0</v>
      </c>
      <c r="N32" s="31">
        <f t="shared" si="4"/>
        <v>1160365</v>
      </c>
      <c r="O32" s="36">
        <f t="shared" si="5"/>
        <v>0.42240311082118459</v>
      </c>
      <c r="P32" s="31">
        <v>80508</v>
      </c>
      <c r="Q32" s="31">
        <v>2473783</v>
      </c>
      <c r="R32" s="31">
        <v>2473783</v>
      </c>
      <c r="S32" s="31">
        <v>1459330</v>
      </c>
      <c r="T32" s="36">
        <f t="shared" si="6"/>
        <v>0.58991835581374763</v>
      </c>
      <c r="U32" s="36">
        <f t="shared" si="7"/>
        <v>-5.2106622944303682E-2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87658401</v>
      </c>
      <c r="E34" s="31">
        <v>87067901</v>
      </c>
      <c r="F34" s="31">
        <v>6797476</v>
      </c>
      <c r="G34" s="36">
        <f t="shared" si="0"/>
        <v>7.7545060398717516E-2</v>
      </c>
      <c r="H34" s="31">
        <v>5975111</v>
      </c>
      <c r="I34" s="36">
        <f t="shared" si="1"/>
        <v>6.8163586511234678E-2</v>
      </c>
      <c r="J34" s="31">
        <v>5875878</v>
      </c>
      <c r="K34" s="36">
        <f t="shared" si="2"/>
        <v>6.7486156580253379E-2</v>
      </c>
      <c r="L34" s="31">
        <v>0</v>
      </c>
      <c r="M34" s="36">
        <f t="shared" si="3"/>
        <v>0</v>
      </c>
      <c r="N34" s="31">
        <f t="shared" si="4"/>
        <v>18648465</v>
      </c>
      <c r="O34" s="36">
        <f t="shared" si="5"/>
        <v>0.21418300873016338</v>
      </c>
      <c r="P34" s="31">
        <v>11476936</v>
      </c>
      <c r="Q34" s="31">
        <v>82359732</v>
      </c>
      <c r="R34" s="31">
        <v>82332994</v>
      </c>
      <c r="S34" s="31">
        <v>48452556</v>
      </c>
      <c r="T34" s="36">
        <f t="shared" si="6"/>
        <v>0.58849500845311176</v>
      </c>
      <c r="U34" s="36">
        <f t="shared" si="7"/>
        <v>-0.48802729230170838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96738634</v>
      </c>
      <c r="E35" s="32">
        <f>SUM(E28:E34)</f>
        <v>96223905</v>
      </c>
      <c r="F35" s="32">
        <f>SUM(F28:F34)</f>
        <v>8902862</v>
      </c>
      <c r="G35" s="37">
        <f t="shared" si="0"/>
        <v>9.2030056988400305E-2</v>
      </c>
      <c r="H35" s="32">
        <f>SUM(H28:H34)</f>
        <v>9426578</v>
      </c>
      <c r="I35" s="37">
        <f t="shared" si="1"/>
        <v>9.744377825306072E-2</v>
      </c>
      <c r="J35" s="32">
        <f>SUM(J28:J34)</f>
        <v>6634739</v>
      </c>
      <c r="K35" s="37">
        <f t="shared" si="2"/>
        <v>6.8951047039714303E-2</v>
      </c>
      <c r="L35" s="32">
        <f>SUM(L28:L34)</f>
        <v>0</v>
      </c>
      <c r="M35" s="37">
        <f t="shared" si="3"/>
        <v>0</v>
      </c>
      <c r="N35" s="32">
        <f t="shared" si="4"/>
        <v>24964179</v>
      </c>
      <c r="O35" s="37">
        <f t="shared" si="5"/>
        <v>0.25943843164544195</v>
      </c>
      <c r="P35" s="32">
        <f>SUM(P28:P34)</f>
        <v>12096535</v>
      </c>
      <c r="Q35" s="32">
        <f>SUM(Q28:Q34)</f>
        <v>91309645</v>
      </c>
      <c r="R35" s="32">
        <f>SUM(R28:R34)</f>
        <v>90123414</v>
      </c>
      <c r="S35" s="32">
        <f>SUM(S28:S34)</f>
        <v>53247283</v>
      </c>
      <c r="T35" s="37">
        <f t="shared" si="6"/>
        <v>0.59082629737040371</v>
      </c>
      <c r="U35" s="37">
        <f t="shared" si="7"/>
        <v>-0.45151739733733665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3068075</v>
      </c>
      <c r="E36" s="31">
        <v>3295024</v>
      </c>
      <c r="F36" s="31">
        <v>168957</v>
      </c>
      <c r="G36" s="36">
        <f t="shared" si="0"/>
        <v>5.5069383897069009E-2</v>
      </c>
      <c r="H36" s="31">
        <v>103021</v>
      </c>
      <c r="I36" s="36">
        <f t="shared" si="1"/>
        <v>3.3578383840029986E-2</v>
      </c>
      <c r="J36" s="31">
        <v>36274</v>
      </c>
      <c r="K36" s="36">
        <f t="shared" si="2"/>
        <v>1.100872102904258E-2</v>
      </c>
      <c r="L36" s="31">
        <v>0</v>
      </c>
      <c r="M36" s="36">
        <f t="shared" si="3"/>
        <v>0</v>
      </c>
      <c r="N36" s="31">
        <f t="shared" si="4"/>
        <v>308252</v>
      </c>
      <c r="O36" s="36">
        <f t="shared" si="5"/>
        <v>9.3550760176557141E-2</v>
      </c>
      <c r="P36" s="31">
        <v>12460</v>
      </c>
      <c r="Q36" s="31">
        <v>763656</v>
      </c>
      <c r="R36" s="31">
        <v>763656</v>
      </c>
      <c r="S36" s="31">
        <v>174300</v>
      </c>
      <c r="T36" s="36">
        <f t="shared" si="6"/>
        <v>0.22824413086520631</v>
      </c>
      <c r="U36" s="36">
        <f t="shared" si="7"/>
        <v>1.9112359550561799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11208794</v>
      </c>
      <c r="E37" s="31">
        <v>11503476</v>
      </c>
      <c r="F37" s="31">
        <v>15734</v>
      </c>
      <c r="G37" s="36">
        <f t="shared" si="0"/>
        <v>1.4037192582895181E-3</v>
      </c>
      <c r="H37" s="31">
        <v>4597660</v>
      </c>
      <c r="I37" s="36">
        <f t="shared" si="1"/>
        <v>0.41018329001318071</v>
      </c>
      <c r="J37" s="31">
        <v>1337919</v>
      </c>
      <c r="K37" s="36">
        <f t="shared" si="2"/>
        <v>0.11630562796845058</v>
      </c>
      <c r="L37" s="31">
        <v>0</v>
      </c>
      <c r="M37" s="36">
        <f t="shared" si="3"/>
        <v>0</v>
      </c>
      <c r="N37" s="31">
        <f t="shared" si="4"/>
        <v>5951313</v>
      </c>
      <c r="O37" s="36">
        <f t="shared" si="5"/>
        <v>0.51734910387086475</v>
      </c>
      <c r="P37" s="31">
        <v>168277</v>
      </c>
      <c r="Q37" s="31">
        <v>9556109</v>
      </c>
      <c r="R37" s="31">
        <v>9157365</v>
      </c>
      <c r="S37" s="31">
        <v>2643075</v>
      </c>
      <c r="T37" s="36">
        <f t="shared" si="6"/>
        <v>0.28862833358722734</v>
      </c>
      <c r="U37" s="36">
        <f t="shared" si="7"/>
        <v>6.9506943907961274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78002</v>
      </c>
      <c r="E38" s="31">
        <v>78002</v>
      </c>
      <c r="F38" s="31">
        <v>6496</v>
      </c>
      <c r="G38" s="36">
        <f t="shared" si="0"/>
        <v>8.3279915899592313E-2</v>
      </c>
      <c r="H38" s="31">
        <v>11930</v>
      </c>
      <c r="I38" s="36">
        <f t="shared" si="1"/>
        <v>0.1529447962872747</v>
      </c>
      <c r="J38" s="31">
        <v>10687</v>
      </c>
      <c r="K38" s="36">
        <f t="shared" si="2"/>
        <v>0.13700930745365503</v>
      </c>
      <c r="L38" s="31">
        <v>0</v>
      </c>
      <c r="M38" s="36">
        <f t="shared" si="3"/>
        <v>0</v>
      </c>
      <c r="N38" s="31">
        <f t="shared" si="4"/>
        <v>29113</v>
      </c>
      <c r="O38" s="36">
        <f t="shared" si="5"/>
        <v>0.37323401964052205</v>
      </c>
      <c r="P38" s="31">
        <v>3704</v>
      </c>
      <c r="Q38" s="31">
        <v>50000</v>
      </c>
      <c r="R38" s="31">
        <v>50000</v>
      </c>
      <c r="S38" s="31">
        <v>3704</v>
      </c>
      <c r="T38" s="36">
        <f t="shared" si="6"/>
        <v>7.4079999999999993E-2</v>
      </c>
      <c r="U38" s="36">
        <f t="shared" si="7"/>
        <v>1.8852591792656588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45843850</v>
      </c>
      <c r="E39" s="31">
        <v>45843850</v>
      </c>
      <c r="F39" s="31">
        <v>11182322</v>
      </c>
      <c r="G39" s="36">
        <f t="shared" si="0"/>
        <v>0.24392196554172479</v>
      </c>
      <c r="H39" s="31">
        <v>3731154</v>
      </c>
      <c r="I39" s="36">
        <f t="shared" si="1"/>
        <v>8.1388321443334272E-2</v>
      </c>
      <c r="J39" s="31">
        <v>6869041</v>
      </c>
      <c r="K39" s="36">
        <f t="shared" si="2"/>
        <v>0.14983560499390866</v>
      </c>
      <c r="L39" s="31">
        <v>0</v>
      </c>
      <c r="M39" s="36">
        <f t="shared" si="3"/>
        <v>0</v>
      </c>
      <c r="N39" s="31">
        <f t="shared" si="4"/>
        <v>21782517</v>
      </c>
      <c r="O39" s="36">
        <f t="shared" si="5"/>
        <v>0.47514589197896773</v>
      </c>
      <c r="P39" s="31">
        <v>0</v>
      </c>
      <c r="Q39" s="31">
        <v>30812700</v>
      </c>
      <c r="R39" s="31">
        <v>33136450</v>
      </c>
      <c r="S39" s="31">
        <v>1382000</v>
      </c>
      <c r="T39" s="36">
        <f t="shared" si="6"/>
        <v>4.1706338488281029E-2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60198721</v>
      </c>
      <c r="E40" s="32">
        <f>SUM(E36:E39)</f>
        <v>60720352</v>
      </c>
      <c r="F40" s="32">
        <f>SUM(F36:F39)</f>
        <v>11373509</v>
      </c>
      <c r="G40" s="37">
        <f t="shared" si="0"/>
        <v>0.18893273496624621</v>
      </c>
      <c r="H40" s="32">
        <f>SUM(H36:H39)</f>
        <v>8443765</v>
      </c>
      <c r="I40" s="37">
        <f t="shared" si="1"/>
        <v>0.14026485712213055</v>
      </c>
      <c r="J40" s="32">
        <f>SUM(J36:J39)</f>
        <v>8253921</v>
      </c>
      <c r="K40" s="37">
        <f t="shared" si="2"/>
        <v>0.13593335229677192</v>
      </c>
      <c r="L40" s="32">
        <f>SUM(L36:L39)</f>
        <v>0</v>
      </c>
      <c r="M40" s="37">
        <f t="shared" si="3"/>
        <v>0</v>
      </c>
      <c r="N40" s="32">
        <f t="shared" si="4"/>
        <v>28071195</v>
      </c>
      <c r="O40" s="37">
        <f t="shared" si="5"/>
        <v>0.46230290298712368</v>
      </c>
      <c r="P40" s="32">
        <f>SUM(P36:P39)</f>
        <v>184441</v>
      </c>
      <c r="Q40" s="32">
        <f>SUM(Q36:Q39)</f>
        <v>41182465</v>
      </c>
      <c r="R40" s="32">
        <f>SUM(R36:R39)</f>
        <v>43107471</v>
      </c>
      <c r="S40" s="32">
        <f>SUM(S36:S39)</f>
        <v>4203079</v>
      </c>
      <c r="T40" s="37">
        <f t="shared" si="6"/>
        <v>9.7502333180250825E-2</v>
      </c>
      <c r="U40" s="37">
        <f t="shared" si="7"/>
        <v>43.751009808014487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5174776</v>
      </c>
      <c r="E41" s="31">
        <v>4952776</v>
      </c>
      <c r="F41" s="31">
        <v>722368</v>
      </c>
      <c r="G41" s="36">
        <f t="shared" si="0"/>
        <v>0.13959406165600211</v>
      </c>
      <c r="H41" s="31">
        <v>713829</v>
      </c>
      <c r="I41" s="36">
        <f t="shared" si="1"/>
        <v>0.13794394192135079</v>
      </c>
      <c r="J41" s="31">
        <v>866534</v>
      </c>
      <c r="K41" s="36">
        <f t="shared" si="2"/>
        <v>0.17495925517326041</v>
      </c>
      <c r="L41" s="31">
        <v>0</v>
      </c>
      <c r="M41" s="36">
        <f t="shared" si="3"/>
        <v>0</v>
      </c>
      <c r="N41" s="31">
        <f t="shared" si="4"/>
        <v>2302731</v>
      </c>
      <c r="O41" s="36">
        <f t="shared" si="5"/>
        <v>0.46493744114411795</v>
      </c>
      <c r="P41" s="31">
        <v>697196</v>
      </c>
      <c r="Q41" s="31">
        <v>5992176</v>
      </c>
      <c r="R41" s="31">
        <v>5775276</v>
      </c>
      <c r="S41" s="31">
        <v>2267526</v>
      </c>
      <c r="T41" s="36">
        <f t="shared" si="6"/>
        <v>0.39262643032125216</v>
      </c>
      <c r="U41" s="36">
        <f t="shared" si="7"/>
        <v>0.24288435389761265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950980</v>
      </c>
      <c r="E42" s="31">
        <v>675000</v>
      </c>
      <c r="F42" s="31">
        <v>9443778</v>
      </c>
      <c r="G42" s="36">
        <f t="shared" si="0"/>
        <v>9.9305747754947529</v>
      </c>
      <c r="H42" s="31">
        <v>0</v>
      </c>
      <c r="I42" s="36">
        <f t="shared" si="1"/>
        <v>0</v>
      </c>
      <c r="J42" s="31">
        <v>125</v>
      </c>
      <c r="K42" s="36">
        <f t="shared" si="2"/>
        <v>1.8518518518518518E-4</v>
      </c>
      <c r="L42" s="31">
        <v>0</v>
      </c>
      <c r="M42" s="36">
        <f t="shared" si="3"/>
        <v>0</v>
      </c>
      <c r="N42" s="31">
        <f t="shared" si="4"/>
        <v>9443903</v>
      </c>
      <c r="O42" s="36">
        <f t="shared" si="5"/>
        <v>13.990967407407407</v>
      </c>
      <c r="P42" s="31">
        <v>5380889</v>
      </c>
      <c r="Q42" s="31">
        <v>18978097</v>
      </c>
      <c r="R42" s="31">
        <v>18978097</v>
      </c>
      <c r="S42" s="31">
        <v>21501667</v>
      </c>
      <c r="T42" s="36">
        <f t="shared" si="6"/>
        <v>1.1329727632860134</v>
      </c>
      <c r="U42" s="36">
        <f t="shared" si="7"/>
        <v>-0.99997676963787951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260058</v>
      </c>
      <c r="E43" s="31">
        <v>5499375</v>
      </c>
      <c r="F43" s="31">
        <v>195556</v>
      </c>
      <c r="G43" s="36">
        <f t="shared" si="0"/>
        <v>0.75197071422528816</v>
      </c>
      <c r="H43" s="31">
        <v>469376</v>
      </c>
      <c r="I43" s="36">
        <f t="shared" si="1"/>
        <v>1.8048896784563444</v>
      </c>
      <c r="J43" s="31">
        <v>233336</v>
      </c>
      <c r="K43" s="36">
        <f t="shared" si="2"/>
        <v>4.2429548812365041E-2</v>
      </c>
      <c r="L43" s="31">
        <v>0</v>
      </c>
      <c r="M43" s="36">
        <f t="shared" si="3"/>
        <v>0</v>
      </c>
      <c r="N43" s="31">
        <f t="shared" si="4"/>
        <v>898268</v>
      </c>
      <c r="O43" s="36">
        <f t="shared" si="5"/>
        <v>0.16334001591089897</v>
      </c>
      <c r="P43" s="31">
        <v>23376</v>
      </c>
      <c r="Q43" s="31">
        <v>247911</v>
      </c>
      <c r="R43" s="31">
        <v>6620669</v>
      </c>
      <c r="S43" s="31">
        <v>128285</v>
      </c>
      <c r="T43" s="36">
        <f t="shared" si="6"/>
        <v>1.9376440658791429E-2</v>
      </c>
      <c r="U43" s="36">
        <f t="shared" si="7"/>
        <v>8.9818617385352493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41128365</v>
      </c>
      <c r="E44" s="31">
        <v>63420024</v>
      </c>
      <c r="F44" s="31">
        <v>25119097</v>
      </c>
      <c r="G44" s="36">
        <f t="shared" si="0"/>
        <v>0.61074873751971415</v>
      </c>
      <c r="H44" s="31">
        <v>20478714</v>
      </c>
      <c r="I44" s="36">
        <f t="shared" si="1"/>
        <v>0.49792190863896485</v>
      </c>
      <c r="J44" s="31">
        <v>15905533</v>
      </c>
      <c r="K44" s="36">
        <f t="shared" si="2"/>
        <v>0.250796704208122</v>
      </c>
      <c r="L44" s="31">
        <v>0</v>
      </c>
      <c r="M44" s="36">
        <f t="shared" si="3"/>
        <v>0</v>
      </c>
      <c r="N44" s="31">
        <f t="shared" si="4"/>
        <v>61503344</v>
      </c>
      <c r="O44" s="36">
        <f t="shared" si="5"/>
        <v>0.96977799945329568</v>
      </c>
      <c r="P44" s="31">
        <v>14333146</v>
      </c>
      <c r="Q44" s="31">
        <v>36813973</v>
      </c>
      <c r="R44" s="31">
        <v>36638573</v>
      </c>
      <c r="S44" s="31">
        <v>57245619</v>
      </c>
      <c r="T44" s="36">
        <f t="shared" si="6"/>
        <v>1.5624412828523644</v>
      </c>
      <c r="U44" s="36">
        <f t="shared" si="7"/>
        <v>0.10970285239541977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16039617</v>
      </c>
      <c r="E45" s="31">
        <v>16520117</v>
      </c>
      <c r="F45" s="31">
        <v>2230140</v>
      </c>
      <c r="G45" s="36">
        <f t="shared" si="0"/>
        <v>0.13903947955864532</v>
      </c>
      <c r="H45" s="31">
        <v>4323075</v>
      </c>
      <c r="I45" s="36">
        <f t="shared" si="1"/>
        <v>0.26952482718259418</v>
      </c>
      <c r="J45" s="31">
        <v>3449941</v>
      </c>
      <c r="K45" s="36">
        <f t="shared" si="2"/>
        <v>0.2088327219474293</v>
      </c>
      <c r="L45" s="31">
        <v>0</v>
      </c>
      <c r="M45" s="36">
        <f t="shared" si="3"/>
        <v>0</v>
      </c>
      <c r="N45" s="31">
        <f t="shared" si="4"/>
        <v>10003156</v>
      </c>
      <c r="O45" s="36">
        <f t="shared" si="5"/>
        <v>0.60551362923156049</v>
      </c>
      <c r="P45" s="31">
        <v>3563822</v>
      </c>
      <c r="Q45" s="31">
        <v>13966674</v>
      </c>
      <c r="R45" s="31">
        <v>15065761</v>
      </c>
      <c r="S45" s="31">
        <v>10971790</v>
      </c>
      <c r="T45" s="36">
        <f t="shared" si="6"/>
        <v>0.72825992659780014</v>
      </c>
      <c r="U45" s="36">
        <f t="shared" si="7"/>
        <v>-3.1954738480204692E-2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187733479</v>
      </c>
      <c r="E46" s="31">
        <v>190533479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-207316</v>
      </c>
      <c r="Q46" s="31">
        <v>177050061</v>
      </c>
      <c r="R46" s="31">
        <v>175235376</v>
      </c>
      <c r="S46" s="31">
        <v>0</v>
      </c>
      <c r="T46" s="36">
        <f t="shared" si="6"/>
        <v>0</v>
      </c>
      <c r="U46" s="36">
        <f t="shared" si="7"/>
        <v>-1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251287275</v>
      </c>
      <c r="E47" s="32">
        <f>SUM(E41:E46)</f>
        <v>281600771</v>
      </c>
      <c r="F47" s="32">
        <f>SUM(F41:F46)</f>
        <v>37710939</v>
      </c>
      <c r="G47" s="37">
        <f t="shared" si="0"/>
        <v>0.15007102528371163</v>
      </c>
      <c r="H47" s="32">
        <f>SUM(H41:H46)</f>
        <v>25984994</v>
      </c>
      <c r="I47" s="37">
        <f t="shared" si="1"/>
        <v>0.10340752033703259</v>
      </c>
      <c r="J47" s="32">
        <f>SUM(J41:J46)</f>
        <v>20455469</v>
      </c>
      <c r="K47" s="37">
        <f t="shared" si="2"/>
        <v>7.2639960918288823E-2</v>
      </c>
      <c r="L47" s="32">
        <f>SUM(L41:L46)</f>
        <v>0</v>
      </c>
      <c r="M47" s="37">
        <f t="shared" si="3"/>
        <v>0</v>
      </c>
      <c r="N47" s="32">
        <f t="shared" si="4"/>
        <v>84151402</v>
      </c>
      <c r="O47" s="37">
        <f t="shared" si="5"/>
        <v>0.29883228551245694</v>
      </c>
      <c r="P47" s="32">
        <f>SUM(P41:P46)</f>
        <v>23791113</v>
      </c>
      <c r="Q47" s="32">
        <f>SUM(Q41:Q46)</f>
        <v>253048892</v>
      </c>
      <c r="R47" s="32">
        <f>SUM(R41:R46)</f>
        <v>258313752</v>
      </c>
      <c r="S47" s="32">
        <f>SUM(S41:S46)</f>
        <v>92114887</v>
      </c>
      <c r="T47" s="37">
        <f t="shared" si="6"/>
        <v>0.35660078600848166</v>
      </c>
      <c r="U47" s="37">
        <f t="shared" si="7"/>
        <v>-0.14020546243464949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5501988</v>
      </c>
      <c r="E48" s="31">
        <v>5851988</v>
      </c>
      <c r="F48" s="31">
        <v>18777</v>
      </c>
      <c r="G48" s="36">
        <f t="shared" si="0"/>
        <v>3.4127664400576663E-3</v>
      </c>
      <c r="H48" s="31">
        <v>413564</v>
      </c>
      <c r="I48" s="36">
        <f t="shared" si="1"/>
        <v>7.5166285349949874E-2</v>
      </c>
      <c r="J48" s="31">
        <v>1086377</v>
      </c>
      <c r="K48" s="36">
        <f t="shared" si="2"/>
        <v>0.18564238340885184</v>
      </c>
      <c r="L48" s="31">
        <v>0</v>
      </c>
      <c r="M48" s="36">
        <f t="shared" si="3"/>
        <v>0</v>
      </c>
      <c r="N48" s="31">
        <f t="shared" si="4"/>
        <v>1518718</v>
      </c>
      <c r="O48" s="36">
        <f t="shared" si="5"/>
        <v>0.25952172150728947</v>
      </c>
      <c r="P48" s="31">
        <v>49200</v>
      </c>
      <c r="Q48" s="31">
        <v>3503844</v>
      </c>
      <c r="R48" s="31">
        <v>1286256</v>
      </c>
      <c r="S48" s="31">
        <v>116558</v>
      </c>
      <c r="T48" s="36">
        <f t="shared" si="6"/>
        <v>9.0618041820601805E-2</v>
      </c>
      <c r="U48" s="36">
        <f t="shared" si="7"/>
        <v>21.080833333333334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27493760</v>
      </c>
      <c r="E49" s="31">
        <v>28789310</v>
      </c>
      <c r="F49" s="31">
        <v>6265138</v>
      </c>
      <c r="G49" s="36">
        <f t="shared" si="0"/>
        <v>0.22787490688796294</v>
      </c>
      <c r="H49" s="31">
        <v>2746545</v>
      </c>
      <c r="I49" s="36">
        <f t="shared" si="1"/>
        <v>9.9897031180893409E-2</v>
      </c>
      <c r="J49" s="31">
        <v>5351239</v>
      </c>
      <c r="K49" s="36">
        <f t="shared" si="2"/>
        <v>0.18587590324325245</v>
      </c>
      <c r="L49" s="31">
        <v>0</v>
      </c>
      <c r="M49" s="36">
        <f t="shared" si="3"/>
        <v>0</v>
      </c>
      <c r="N49" s="31">
        <f t="shared" si="4"/>
        <v>14362922</v>
      </c>
      <c r="O49" s="36">
        <f t="shared" si="5"/>
        <v>0.49889775058867336</v>
      </c>
      <c r="P49" s="31">
        <v>10487005</v>
      </c>
      <c r="Q49" s="31">
        <v>470010</v>
      </c>
      <c r="R49" s="31">
        <v>22967775</v>
      </c>
      <c r="S49" s="31">
        <v>10727975</v>
      </c>
      <c r="T49" s="36">
        <f t="shared" si="6"/>
        <v>0.46708812673408723</v>
      </c>
      <c r="U49" s="36">
        <f t="shared" si="7"/>
        <v>-0.48972666647913299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2936024</v>
      </c>
      <c r="E50" s="31">
        <v>3061024</v>
      </c>
      <c r="F50" s="31">
        <v>1325083</v>
      </c>
      <c r="G50" s="36">
        <f t="shared" si="0"/>
        <v>0.4513188584289502</v>
      </c>
      <c r="H50" s="31">
        <v>1353328</v>
      </c>
      <c r="I50" s="36">
        <f t="shared" si="1"/>
        <v>0.46093901139772697</v>
      </c>
      <c r="J50" s="31">
        <v>-664397</v>
      </c>
      <c r="K50" s="36">
        <f t="shared" si="2"/>
        <v>-0.2170505686985793</v>
      </c>
      <c r="L50" s="31">
        <v>0</v>
      </c>
      <c r="M50" s="36">
        <f t="shared" si="3"/>
        <v>0</v>
      </c>
      <c r="N50" s="31">
        <f t="shared" si="4"/>
        <v>2014014</v>
      </c>
      <c r="O50" s="36">
        <f t="shared" si="5"/>
        <v>0.65795433162235906</v>
      </c>
      <c r="P50" s="31">
        <v>556750</v>
      </c>
      <c r="Q50" s="31">
        <v>2986284</v>
      </c>
      <c r="R50" s="31">
        <v>8049574</v>
      </c>
      <c r="S50" s="31">
        <v>2978443</v>
      </c>
      <c r="T50" s="36">
        <f t="shared" si="6"/>
        <v>0.37001250004037478</v>
      </c>
      <c r="U50" s="36">
        <f t="shared" si="7"/>
        <v>-2.1933488998652897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81690261</v>
      </c>
      <c r="E51" s="31">
        <v>121540195</v>
      </c>
      <c r="F51" s="31">
        <v>174</v>
      </c>
      <c r="G51" s="36">
        <f t="shared" si="0"/>
        <v>2.1299968670684014E-6</v>
      </c>
      <c r="H51" s="31">
        <v>12553</v>
      </c>
      <c r="I51" s="36">
        <f t="shared" si="1"/>
        <v>1.5366580846154965E-4</v>
      </c>
      <c r="J51" s="31">
        <v>32634</v>
      </c>
      <c r="K51" s="36">
        <f t="shared" si="2"/>
        <v>2.6850376535927066E-4</v>
      </c>
      <c r="L51" s="31">
        <v>0</v>
      </c>
      <c r="M51" s="36">
        <f t="shared" si="3"/>
        <v>0</v>
      </c>
      <c r="N51" s="31">
        <f t="shared" si="4"/>
        <v>45361</v>
      </c>
      <c r="O51" s="36">
        <f t="shared" si="5"/>
        <v>3.732180946393907E-4</v>
      </c>
      <c r="P51" s="31">
        <v>0</v>
      </c>
      <c r="Q51" s="31">
        <v>85552353</v>
      </c>
      <c r="R51" s="31">
        <v>91434378</v>
      </c>
      <c r="S51" s="31">
        <v>18891</v>
      </c>
      <c r="T51" s="36">
        <f t="shared" si="6"/>
        <v>2.0660719100642867E-4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21577985</v>
      </c>
      <c r="E52" s="31">
        <v>24684500</v>
      </c>
      <c r="F52" s="31">
        <v>0</v>
      </c>
      <c r="G52" s="36">
        <f t="shared" si="0"/>
        <v>0</v>
      </c>
      <c r="H52" s="31">
        <v>10299328</v>
      </c>
      <c r="I52" s="36">
        <f t="shared" si="1"/>
        <v>0.47730721844509577</v>
      </c>
      <c r="J52" s="31">
        <v>5546706</v>
      </c>
      <c r="K52" s="36">
        <f t="shared" si="2"/>
        <v>0.22470400453726022</v>
      </c>
      <c r="L52" s="31">
        <v>0</v>
      </c>
      <c r="M52" s="36">
        <f t="shared" si="3"/>
        <v>0</v>
      </c>
      <c r="N52" s="31">
        <f t="shared" si="4"/>
        <v>15846034</v>
      </c>
      <c r="O52" s="36">
        <f t="shared" si="5"/>
        <v>0.64194267657841964</v>
      </c>
      <c r="P52" s="31">
        <v>0</v>
      </c>
      <c r="Q52" s="31">
        <v>22678150</v>
      </c>
      <c r="R52" s="31">
        <v>21161350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139200018</v>
      </c>
      <c r="E53" s="32">
        <f>SUM(E48:E52)</f>
        <v>183927017</v>
      </c>
      <c r="F53" s="32">
        <f>SUM(F48:F52)</f>
        <v>7609172</v>
      </c>
      <c r="G53" s="37">
        <f t="shared" si="0"/>
        <v>5.4663584885455981E-2</v>
      </c>
      <c r="H53" s="32">
        <f>SUM(H48:H52)</f>
        <v>14825318</v>
      </c>
      <c r="I53" s="37">
        <f t="shared" si="1"/>
        <v>0.10650370749233667</v>
      </c>
      <c r="J53" s="32">
        <f>SUM(J48:J52)</f>
        <v>11352559</v>
      </c>
      <c r="K53" s="37">
        <f t="shared" si="2"/>
        <v>6.1723172512497169E-2</v>
      </c>
      <c r="L53" s="32">
        <f>SUM(L48:L52)</f>
        <v>0</v>
      </c>
      <c r="M53" s="37">
        <f t="shared" si="3"/>
        <v>0</v>
      </c>
      <c r="N53" s="32">
        <f t="shared" si="4"/>
        <v>33787049</v>
      </c>
      <c r="O53" s="37">
        <f t="shared" si="5"/>
        <v>0.18369812956842549</v>
      </c>
      <c r="P53" s="32">
        <f>SUM(P48:P52)</f>
        <v>11092955</v>
      </c>
      <c r="Q53" s="32">
        <f>SUM(Q48:Q52)</f>
        <v>115190641</v>
      </c>
      <c r="R53" s="32">
        <f>SUM(R48:R52)</f>
        <v>144899333</v>
      </c>
      <c r="S53" s="32">
        <f>SUM(S48:S52)</f>
        <v>13841867</v>
      </c>
      <c r="T53" s="37">
        <f t="shared" si="6"/>
        <v>9.5527472165796656E-2</v>
      </c>
      <c r="U53" s="37">
        <f t="shared" si="7"/>
        <v>2.3402601020197089E-2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1211552562</v>
      </c>
      <c r="E54" s="32">
        <f>SUM(E8:E9,E11:E18,E20:E26,E28:E34,E36:E39,E41:E46,E48:E52)</f>
        <v>1404155490</v>
      </c>
      <c r="F54" s="32">
        <f>SUM(F8:F9,F11:F18,F20:F26,F28:F34,F36:F39,F41:F46,F48:F52)</f>
        <v>173258726</v>
      </c>
      <c r="G54" s="37">
        <f t="shared" si="0"/>
        <v>0.14300553804614877</v>
      </c>
      <c r="H54" s="32">
        <f>SUM(H8:H9,H11:H18,H20:H26,H28:H34,H36:H39,H41:H46,H48:H52)</f>
        <v>108421029</v>
      </c>
      <c r="I54" s="37">
        <f t="shared" si="1"/>
        <v>8.9489331623401738E-2</v>
      </c>
      <c r="J54" s="32">
        <f>SUM(J8:J9,J11:J18,J20:J26,J28:J34,J36:J39,J41:J46,J48:J52)</f>
        <v>115560041</v>
      </c>
      <c r="K54" s="37">
        <f t="shared" si="2"/>
        <v>8.2298607115085243E-2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397239796</v>
      </c>
      <c r="O54" s="37">
        <f t="shared" si="5"/>
        <v>0.28290299673293307</v>
      </c>
      <c r="P54" s="32">
        <f>SUM(P8:P9,P11:P18,P20:P26,P28:P34,P36:P39,P41:P46,P48:P52)</f>
        <v>95492977</v>
      </c>
      <c r="Q54" s="32">
        <f>SUM(Q8:Q9,Q11:Q18,Q20:Q26,Q28:Q34,Q36:Q39,Q41:Q46,Q48:Q52)</f>
        <v>962124646</v>
      </c>
      <c r="R54" s="32">
        <f>SUM(R8:R9,R11:R18,R20:R26,R28:R34,R36:R39,R41:R46,R48:R52)</f>
        <v>1072524407</v>
      </c>
      <c r="S54" s="32">
        <f>SUM(S8:S9,S11:S18,S20:S26,S28:S34,S36:S39,S41:S46,S48:S52)</f>
        <v>312149393</v>
      </c>
      <c r="T54" s="37">
        <f t="shared" si="6"/>
        <v>0.29104176181232583</v>
      </c>
      <c r="U54" s="37">
        <f t="shared" si="7"/>
        <v>0.21014177827967395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14981813</v>
      </c>
      <c r="E57" s="31">
        <v>14981813</v>
      </c>
      <c r="F57" s="31">
        <v>4281266</v>
      </c>
      <c r="G57" s="36">
        <f t="shared" ref="G57:G85" si="8">IF(($D57      =0),0,($F57      /$D57      ))</f>
        <v>0.28576421291602022</v>
      </c>
      <c r="H57" s="31">
        <v>4866989</v>
      </c>
      <c r="I57" s="36">
        <f t="shared" ref="I57:I85" si="9">IF(($D57      =0),0,($H57      /$D57      ))</f>
        <v>0.32485981503039718</v>
      </c>
      <c r="J57" s="31">
        <v>3669028</v>
      </c>
      <c r="K57" s="36">
        <f t="shared" ref="K57:K85" si="10">IF(($E57      =0),0,($J57      /$E57      ))</f>
        <v>0.24489879829630767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12817283</v>
      </c>
      <c r="O57" s="36">
        <f t="shared" ref="O57:O85" si="13">IF(($E57      =0),0,($N57      /$E57      ))</f>
        <v>0.85552282624272513</v>
      </c>
      <c r="P57" s="31">
        <v>3847163</v>
      </c>
      <c r="Q57" s="31">
        <v>14485044</v>
      </c>
      <c r="R57" s="31">
        <v>14485044</v>
      </c>
      <c r="S57" s="31">
        <v>10872639</v>
      </c>
      <c r="T57" s="36">
        <f t="shared" ref="T57:T85" si="14">IF(($R57      =0),0,($S57      /$R57      ))</f>
        <v>0.75061138923706405</v>
      </c>
      <c r="U57" s="36">
        <f t="shared" ref="U57:U85" si="15">IF(($P57      =0),0,(($J57      /$P57      )-1))</f>
        <v>-4.6302951031708339E-2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14981813</v>
      </c>
      <c r="E58" s="32">
        <f>E57</f>
        <v>14981813</v>
      </c>
      <c r="F58" s="32">
        <f>F57</f>
        <v>4281266</v>
      </c>
      <c r="G58" s="37">
        <f t="shared" si="8"/>
        <v>0.28576421291602022</v>
      </c>
      <c r="H58" s="32">
        <f>H57</f>
        <v>4866989</v>
      </c>
      <c r="I58" s="37">
        <f t="shared" si="9"/>
        <v>0.32485981503039718</v>
      </c>
      <c r="J58" s="32">
        <f>J57</f>
        <v>3669028</v>
      </c>
      <c r="K58" s="37">
        <f t="shared" si="10"/>
        <v>0.24489879829630767</v>
      </c>
      <c r="L58" s="32">
        <f>L57</f>
        <v>0</v>
      </c>
      <c r="M58" s="37">
        <f t="shared" si="11"/>
        <v>0</v>
      </c>
      <c r="N58" s="32">
        <f t="shared" si="12"/>
        <v>12817283</v>
      </c>
      <c r="O58" s="37">
        <f t="shared" si="13"/>
        <v>0.85552282624272513</v>
      </c>
      <c r="P58" s="32">
        <f>P57</f>
        <v>3847163</v>
      </c>
      <c r="Q58" s="32">
        <f>Q57</f>
        <v>14485044</v>
      </c>
      <c r="R58" s="32">
        <f>R57</f>
        <v>14485044</v>
      </c>
      <c r="S58" s="32">
        <f>S57</f>
        <v>10872639</v>
      </c>
      <c r="T58" s="37">
        <f t="shared" si="14"/>
        <v>0.75061138923706405</v>
      </c>
      <c r="U58" s="37">
        <f t="shared" si="15"/>
        <v>-4.6302951031708339E-2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300000</v>
      </c>
      <c r="G59" s="36">
        <f t="shared" si="8"/>
        <v>0</v>
      </c>
      <c r="H59" s="31">
        <v>0</v>
      </c>
      <c r="I59" s="36">
        <f t="shared" si="9"/>
        <v>0</v>
      </c>
      <c r="J59" s="31">
        <v>710000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1010000</v>
      </c>
      <c r="O59" s="36">
        <f t="shared" si="13"/>
        <v>0</v>
      </c>
      <c r="P59" s="31">
        <v>0</v>
      </c>
      <c r="Q59" s="31">
        <v>950000</v>
      </c>
      <c r="R59" s="31">
        <v>950000</v>
      </c>
      <c r="S59" s="31">
        <v>428000</v>
      </c>
      <c r="T59" s="36">
        <f t="shared" si="14"/>
        <v>0.45052631578947366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1222044</v>
      </c>
      <c r="E61" s="31">
        <v>1222044</v>
      </c>
      <c r="F61" s="31">
        <v>1297</v>
      </c>
      <c r="G61" s="36">
        <f t="shared" si="8"/>
        <v>1.0613365803522623E-3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1297</v>
      </c>
      <c r="O61" s="36">
        <f t="shared" si="13"/>
        <v>1.0613365803522623E-3</v>
      </c>
      <c r="P61" s="31">
        <v>1496</v>
      </c>
      <c r="Q61" s="31">
        <v>10600</v>
      </c>
      <c r="R61" s="31">
        <v>4760</v>
      </c>
      <c r="S61" s="31">
        <v>3876</v>
      </c>
      <c r="T61" s="36">
        <f t="shared" si="14"/>
        <v>0.81428571428571428</v>
      </c>
      <c r="U61" s="36">
        <f t="shared" si="15"/>
        <v>-1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15007601</v>
      </c>
      <c r="E62" s="31">
        <v>13312866</v>
      </c>
      <c r="F62" s="31">
        <v>6453414</v>
      </c>
      <c r="G62" s="36">
        <f t="shared" si="8"/>
        <v>0.43000969975147929</v>
      </c>
      <c r="H62" s="31">
        <v>2634759</v>
      </c>
      <c r="I62" s="36">
        <f t="shared" si="9"/>
        <v>0.17556163706644387</v>
      </c>
      <c r="J62" s="31">
        <v>4296000</v>
      </c>
      <c r="K62" s="36">
        <f t="shared" si="10"/>
        <v>0.32269535350239387</v>
      </c>
      <c r="L62" s="31">
        <v>0</v>
      </c>
      <c r="M62" s="36">
        <f t="shared" si="11"/>
        <v>0</v>
      </c>
      <c r="N62" s="31">
        <f t="shared" si="12"/>
        <v>13384173</v>
      </c>
      <c r="O62" s="36">
        <f t="shared" si="13"/>
        <v>1.0053562471071218</v>
      </c>
      <c r="P62" s="31">
        <v>3506130</v>
      </c>
      <c r="Q62" s="31">
        <v>14255261</v>
      </c>
      <c r="R62" s="31">
        <v>14255261</v>
      </c>
      <c r="S62" s="31">
        <v>8331554</v>
      </c>
      <c r="T62" s="36">
        <f t="shared" si="14"/>
        <v>0.58445467957408848</v>
      </c>
      <c r="U62" s="36">
        <f t="shared" si="15"/>
        <v>0.22528257651598782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16229645</v>
      </c>
      <c r="E63" s="32">
        <f>SUM(E59:E62)</f>
        <v>14534910</v>
      </c>
      <c r="F63" s="32">
        <f>SUM(F59:F62)</f>
        <v>6754711</v>
      </c>
      <c r="G63" s="37">
        <f t="shared" si="8"/>
        <v>0.41619585640967499</v>
      </c>
      <c r="H63" s="32">
        <f>SUM(H59:H62)</f>
        <v>2634759</v>
      </c>
      <c r="I63" s="37">
        <f t="shared" si="9"/>
        <v>0.16234236793226223</v>
      </c>
      <c r="J63" s="32">
        <f>SUM(J59:J62)</f>
        <v>5006000</v>
      </c>
      <c r="K63" s="37">
        <f t="shared" si="10"/>
        <v>0.34441217730278345</v>
      </c>
      <c r="L63" s="32">
        <f>SUM(L59:L62)</f>
        <v>0</v>
      </c>
      <c r="M63" s="37">
        <f t="shared" si="11"/>
        <v>0</v>
      </c>
      <c r="N63" s="32">
        <f t="shared" si="12"/>
        <v>14395470</v>
      </c>
      <c r="O63" s="37">
        <f t="shared" si="13"/>
        <v>0.99040654534496597</v>
      </c>
      <c r="P63" s="32">
        <f>SUM(P59:P62)</f>
        <v>3507626</v>
      </c>
      <c r="Q63" s="32">
        <f>SUM(Q59:Q62)</f>
        <v>15215861</v>
      </c>
      <c r="R63" s="32">
        <f>SUM(R59:R62)</f>
        <v>15210021</v>
      </c>
      <c r="S63" s="32">
        <f>SUM(S59:S62)</f>
        <v>8763430</v>
      </c>
      <c r="T63" s="37">
        <f t="shared" si="14"/>
        <v>0.57616159767300779</v>
      </c>
      <c r="U63" s="37">
        <f t="shared" si="15"/>
        <v>0.42717610144297025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13738881</v>
      </c>
      <c r="E65" s="31">
        <v>13738881</v>
      </c>
      <c r="F65" s="31">
        <v>10426</v>
      </c>
      <c r="G65" s="36">
        <f t="shared" si="8"/>
        <v>7.5886820768008689E-4</v>
      </c>
      <c r="H65" s="31">
        <v>6963</v>
      </c>
      <c r="I65" s="36">
        <f t="shared" si="9"/>
        <v>5.068098340760066E-4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17389</v>
      </c>
      <c r="O65" s="36">
        <f t="shared" si="13"/>
        <v>1.2656780417560935E-3</v>
      </c>
      <c r="P65" s="31">
        <v>0</v>
      </c>
      <c r="Q65" s="31">
        <v>12919976</v>
      </c>
      <c r="R65" s="31">
        <v>12919976</v>
      </c>
      <c r="S65" s="31">
        <v>26348</v>
      </c>
      <c r="T65" s="36">
        <f t="shared" si="14"/>
        <v>2.0393226736644091E-3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254783</v>
      </c>
      <c r="E66" s="31">
        <v>1000000</v>
      </c>
      <c r="F66" s="31">
        <v>49259</v>
      </c>
      <c r="G66" s="36">
        <f t="shared" si="8"/>
        <v>0.19333707507957754</v>
      </c>
      <c r="H66" s="31">
        <v>496856</v>
      </c>
      <c r="I66" s="36">
        <f t="shared" si="9"/>
        <v>1.9501144110870821</v>
      </c>
      <c r="J66" s="31">
        <v>306786</v>
      </c>
      <c r="K66" s="36">
        <f t="shared" si="10"/>
        <v>0.306786</v>
      </c>
      <c r="L66" s="31">
        <v>0</v>
      </c>
      <c r="M66" s="36">
        <f t="shared" si="11"/>
        <v>0</v>
      </c>
      <c r="N66" s="31">
        <f t="shared" si="12"/>
        <v>852901</v>
      </c>
      <c r="O66" s="36">
        <f t="shared" si="13"/>
        <v>0.85290100000000002</v>
      </c>
      <c r="P66" s="31">
        <v>40914</v>
      </c>
      <c r="Q66" s="31">
        <v>330000</v>
      </c>
      <c r="R66" s="31">
        <v>380000</v>
      </c>
      <c r="S66" s="31">
        <v>149451</v>
      </c>
      <c r="T66" s="36">
        <f t="shared" si="14"/>
        <v>0.39329210526315789</v>
      </c>
      <c r="U66" s="36">
        <f t="shared" si="15"/>
        <v>6.4983135357090482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16218760</v>
      </c>
      <c r="E67" s="31">
        <v>16218760</v>
      </c>
      <c r="F67" s="31">
        <v>7131</v>
      </c>
      <c r="G67" s="36">
        <f t="shared" si="8"/>
        <v>4.3967602948684115E-4</v>
      </c>
      <c r="H67" s="31">
        <v>62082</v>
      </c>
      <c r="I67" s="36">
        <f t="shared" si="9"/>
        <v>3.8277895474129959E-3</v>
      </c>
      <c r="J67" s="31">
        <v>44626</v>
      </c>
      <c r="K67" s="36">
        <f t="shared" si="10"/>
        <v>2.7515050472415896E-3</v>
      </c>
      <c r="L67" s="31">
        <v>0</v>
      </c>
      <c r="M67" s="36">
        <f t="shared" si="11"/>
        <v>0</v>
      </c>
      <c r="N67" s="31">
        <f t="shared" si="12"/>
        <v>113839</v>
      </c>
      <c r="O67" s="36">
        <f t="shared" si="13"/>
        <v>7.0189706241414263E-3</v>
      </c>
      <c r="P67" s="31">
        <v>1404</v>
      </c>
      <c r="Q67" s="31">
        <v>130479</v>
      </c>
      <c r="R67" s="31">
        <v>130479</v>
      </c>
      <c r="S67" s="31">
        <v>6125</v>
      </c>
      <c r="T67" s="36">
        <f t="shared" si="14"/>
        <v>4.6942419853003167E-2</v>
      </c>
      <c r="U67" s="36">
        <f t="shared" si="15"/>
        <v>30.784900284900285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1831502</v>
      </c>
      <c r="E68" s="31">
        <v>1831502</v>
      </c>
      <c r="F68" s="31">
        <v>5015</v>
      </c>
      <c r="G68" s="36">
        <f t="shared" si="8"/>
        <v>2.738189748086543E-3</v>
      </c>
      <c r="H68" s="31">
        <v>451866</v>
      </c>
      <c r="I68" s="36">
        <f t="shared" si="9"/>
        <v>0.24671881330186918</v>
      </c>
      <c r="J68" s="31">
        <v>4250</v>
      </c>
      <c r="K68" s="36">
        <f t="shared" si="10"/>
        <v>2.3204997865140195E-3</v>
      </c>
      <c r="L68" s="31">
        <v>0</v>
      </c>
      <c r="M68" s="36">
        <f t="shared" si="11"/>
        <v>0</v>
      </c>
      <c r="N68" s="31">
        <f t="shared" si="12"/>
        <v>461131</v>
      </c>
      <c r="O68" s="36">
        <f t="shared" si="13"/>
        <v>0.25177750283646971</v>
      </c>
      <c r="P68" s="31">
        <v>644144</v>
      </c>
      <c r="Q68" s="31">
        <v>1816568</v>
      </c>
      <c r="R68" s="31">
        <v>1758240</v>
      </c>
      <c r="S68" s="31">
        <v>1179106</v>
      </c>
      <c r="T68" s="36">
        <f t="shared" si="14"/>
        <v>0.67061720811720815</v>
      </c>
      <c r="U68" s="36">
        <f t="shared" si="15"/>
        <v>-0.99340209642564392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32043926</v>
      </c>
      <c r="E70" s="32">
        <f>SUM(E64:E69)</f>
        <v>32789143</v>
      </c>
      <c r="F70" s="32">
        <f>SUM(F64:F69)</f>
        <v>71831</v>
      </c>
      <c r="G70" s="37">
        <f t="shared" si="8"/>
        <v>2.2416416764912015E-3</v>
      </c>
      <c r="H70" s="32">
        <f>SUM(H64:H69)</f>
        <v>1017767</v>
      </c>
      <c r="I70" s="37">
        <f t="shared" si="9"/>
        <v>3.1761619971285668E-2</v>
      </c>
      <c r="J70" s="32">
        <f>SUM(J64:J69)</f>
        <v>355662</v>
      </c>
      <c r="K70" s="37">
        <f t="shared" si="10"/>
        <v>1.0846944063161395E-2</v>
      </c>
      <c r="L70" s="32">
        <f>SUM(L64:L69)</f>
        <v>0</v>
      </c>
      <c r="M70" s="37">
        <f t="shared" si="11"/>
        <v>0</v>
      </c>
      <c r="N70" s="32">
        <f t="shared" si="12"/>
        <v>1445260</v>
      </c>
      <c r="O70" s="37">
        <f t="shared" si="13"/>
        <v>4.4077394764480422E-2</v>
      </c>
      <c r="P70" s="32">
        <f>SUM(P64:P69)</f>
        <v>686462</v>
      </c>
      <c r="Q70" s="32">
        <f>SUM(Q64:Q69)</f>
        <v>15197023</v>
      </c>
      <c r="R70" s="32">
        <f>SUM(R64:R69)</f>
        <v>15188695</v>
      </c>
      <c r="S70" s="32">
        <f>SUM(S64:S69)</f>
        <v>1361030</v>
      </c>
      <c r="T70" s="37">
        <f t="shared" si="14"/>
        <v>8.9608093387878285E-2</v>
      </c>
      <c r="U70" s="37">
        <f t="shared" si="15"/>
        <v>-0.48189120446579714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132300</v>
      </c>
      <c r="E71" s="31">
        <v>20000</v>
      </c>
      <c r="F71" s="31">
        <v>776</v>
      </c>
      <c r="G71" s="36">
        <f t="shared" si="8"/>
        <v>5.8654572940287225E-3</v>
      </c>
      <c r="H71" s="31">
        <v>6991</v>
      </c>
      <c r="I71" s="36">
        <f t="shared" si="9"/>
        <v>5.2842025699168557E-2</v>
      </c>
      <c r="J71" s="31">
        <v>27435</v>
      </c>
      <c r="K71" s="36">
        <f t="shared" si="10"/>
        <v>1.37175</v>
      </c>
      <c r="L71" s="31">
        <v>0</v>
      </c>
      <c r="M71" s="36">
        <f t="shared" si="11"/>
        <v>0</v>
      </c>
      <c r="N71" s="31">
        <f t="shared" si="12"/>
        <v>35202</v>
      </c>
      <c r="O71" s="36">
        <f t="shared" si="13"/>
        <v>1.7601</v>
      </c>
      <c r="P71" s="31">
        <v>21545</v>
      </c>
      <c r="Q71" s="31">
        <v>6000</v>
      </c>
      <c r="R71" s="31">
        <v>126000</v>
      </c>
      <c r="S71" s="31">
        <v>84505</v>
      </c>
      <c r="T71" s="36">
        <f t="shared" si="14"/>
        <v>0.67067460317460315</v>
      </c>
      <c r="U71" s="36">
        <f t="shared" si="15"/>
        <v>0.27338129496402885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33302</v>
      </c>
      <c r="E72" s="31">
        <v>33302</v>
      </c>
      <c r="F72" s="31">
        <v>53736</v>
      </c>
      <c r="G72" s="36">
        <f t="shared" si="8"/>
        <v>1.6135967809741156</v>
      </c>
      <c r="H72" s="31">
        <v>6902</v>
      </c>
      <c r="I72" s="36">
        <f t="shared" si="9"/>
        <v>0.20725481953035854</v>
      </c>
      <c r="J72" s="31">
        <v>13768</v>
      </c>
      <c r="K72" s="36">
        <f t="shared" si="10"/>
        <v>0.41342862290553117</v>
      </c>
      <c r="L72" s="31">
        <v>0</v>
      </c>
      <c r="M72" s="36">
        <f t="shared" si="11"/>
        <v>0</v>
      </c>
      <c r="N72" s="31">
        <f t="shared" si="12"/>
        <v>74406</v>
      </c>
      <c r="O72" s="36">
        <f t="shared" si="13"/>
        <v>2.2342802234100052</v>
      </c>
      <c r="P72" s="31">
        <v>9387</v>
      </c>
      <c r="Q72" s="31">
        <v>36990</v>
      </c>
      <c r="R72" s="31">
        <v>36990</v>
      </c>
      <c r="S72" s="31">
        <v>41596</v>
      </c>
      <c r="T72" s="36">
        <f t="shared" si="14"/>
        <v>1.1245201405785348</v>
      </c>
      <c r="U72" s="36">
        <f t="shared" si="15"/>
        <v>0.46670927878981572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1828673</v>
      </c>
      <c r="E73" s="31">
        <v>1828673</v>
      </c>
      <c r="F73" s="31">
        <v>763303</v>
      </c>
      <c r="G73" s="36">
        <f t="shared" si="8"/>
        <v>0.41740814240708973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763303</v>
      </c>
      <c r="O73" s="36">
        <f t="shared" si="13"/>
        <v>0.41740814240708973</v>
      </c>
      <c r="P73" s="31">
        <v>0</v>
      </c>
      <c r="Q73" s="31">
        <v>1721179</v>
      </c>
      <c r="R73" s="31">
        <v>1721179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7013182</v>
      </c>
      <c r="E74" s="31">
        <v>846154</v>
      </c>
      <c r="F74" s="31">
        <v>180912</v>
      </c>
      <c r="G74" s="36">
        <f t="shared" si="8"/>
        <v>2.5795993886940337E-2</v>
      </c>
      <c r="H74" s="31">
        <v>144193</v>
      </c>
      <c r="I74" s="36">
        <f t="shared" si="9"/>
        <v>2.0560282051713473E-2</v>
      </c>
      <c r="J74" s="31">
        <v>381157</v>
      </c>
      <c r="K74" s="36">
        <f t="shared" si="10"/>
        <v>0.45045819082578348</v>
      </c>
      <c r="L74" s="31">
        <v>0</v>
      </c>
      <c r="M74" s="36">
        <f t="shared" si="11"/>
        <v>0</v>
      </c>
      <c r="N74" s="31">
        <f t="shared" si="12"/>
        <v>706262</v>
      </c>
      <c r="O74" s="36">
        <f t="shared" si="13"/>
        <v>0.83467312096852342</v>
      </c>
      <c r="P74" s="31">
        <v>406689</v>
      </c>
      <c r="Q74" s="31">
        <v>573575</v>
      </c>
      <c r="R74" s="31">
        <v>1417573</v>
      </c>
      <c r="S74" s="31">
        <v>757498</v>
      </c>
      <c r="T74" s="36">
        <f t="shared" si="14"/>
        <v>0.53436260425389026</v>
      </c>
      <c r="U74" s="36">
        <f t="shared" si="15"/>
        <v>-6.2780158794558005E-2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47672</v>
      </c>
      <c r="E75" s="31">
        <v>47672</v>
      </c>
      <c r="F75" s="31">
        <v>27799</v>
      </c>
      <c r="G75" s="36">
        <f t="shared" si="8"/>
        <v>0.58313055881859377</v>
      </c>
      <c r="H75" s="31">
        <v>52878</v>
      </c>
      <c r="I75" s="36">
        <f t="shared" si="9"/>
        <v>1.109204564524249</v>
      </c>
      <c r="J75" s="31">
        <v>131760</v>
      </c>
      <c r="K75" s="36">
        <f t="shared" si="10"/>
        <v>2.7638865581473402</v>
      </c>
      <c r="L75" s="31">
        <v>0</v>
      </c>
      <c r="M75" s="36">
        <f t="shared" si="11"/>
        <v>0</v>
      </c>
      <c r="N75" s="31">
        <f t="shared" si="12"/>
        <v>212437</v>
      </c>
      <c r="O75" s="36">
        <f t="shared" si="13"/>
        <v>4.4562216814901827</v>
      </c>
      <c r="P75" s="31">
        <v>11150</v>
      </c>
      <c r="Q75" s="31">
        <v>69931</v>
      </c>
      <c r="R75" s="31">
        <v>45446</v>
      </c>
      <c r="S75" s="31">
        <v>37098</v>
      </c>
      <c r="T75" s="36">
        <f t="shared" si="14"/>
        <v>0.81630946617964173</v>
      </c>
      <c r="U75" s="36">
        <f t="shared" si="15"/>
        <v>10.817040358744395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6444300</v>
      </c>
      <c r="E76" s="31">
        <v>6444300</v>
      </c>
      <c r="F76" s="31">
        <v>132374</v>
      </c>
      <c r="G76" s="36">
        <f t="shared" si="8"/>
        <v>2.0541253510854552E-2</v>
      </c>
      <c r="H76" s="31">
        <v>75122</v>
      </c>
      <c r="I76" s="36">
        <f t="shared" si="9"/>
        <v>1.1657123349316451E-2</v>
      </c>
      <c r="J76" s="31">
        <v>276660</v>
      </c>
      <c r="K76" s="36">
        <f t="shared" si="10"/>
        <v>4.2930962245705508E-2</v>
      </c>
      <c r="L76" s="31">
        <v>0</v>
      </c>
      <c r="M76" s="36">
        <f t="shared" si="11"/>
        <v>0</v>
      </c>
      <c r="N76" s="31">
        <f t="shared" si="12"/>
        <v>484156</v>
      </c>
      <c r="O76" s="36">
        <f t="shared" si="13"/>
        <v>7.5129339105876505E-2</v>
      </c>
      <c r="P76" s="31">
        <v>171710</v>
      </c>
      <c r="Q76" s="31">
        <v>3465530</v>
      </c>
      <c r="R76" s="31">
        <v>842530</v>
      </c>
      <c r="S76" s="31">
        <v>382757</v>
      </c>
      <c r="T76" s="36">
        <f t="shared" si="14"/>
        <v>0.45429480255895932</v>
      </c>
      <c r="U76" s="36">
        <f t="shared" si="15"/>
        <v>0.61120493855919866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32379864</v>
      </c>
      <c r="E77" s="31">
        <v>9042372</v>
      </c>
      <c r="F77" s="31">
        <v>478000</v>
      </c>
      <c r="G77" s="36">
        <f t="shared" si="8"/>
        <v>1.4762260891521965E-2</v>
      </c>
      <c r="H77" s="31">
        <v>2693297</v>
      </c>
      <c r="I77" s="36">
        <f t="shared" si="9"/>
        <v>8.3178144293626438E-2</v>
      </c>
      <c r="J77" s="31">
        <v>3145728</v>
      </c>
      <c r="K77" s="36">
        <f t="shared" si="10"/>
        <v>0.34788747908181616</v>
      </c>
      <c r="L77" s="31">
        <v>0</v>
      </c>
      <c r="M77" s="36">
        <f t="shared" si="11"/>
        <v>0</v>
      </c>
      <c r="N77" s="31">
        <f t="shared" si="12"/>
        <v>6317025</v>
      </c>
      <c r="O77" s="36">
        <f t="shared" si="13"/>
        <v>0.69860264541206663</v>
      </c>
      <c r="P77" s="31">
        <v>2524557</v>
      </c>
      <c r="Q77" s="31">
        <v>0</v>
      </c>
      <c r="R77" s="31">
        <v>0</v>
      </c>
      <c r="S77" s="31">
        <v>7383430</v>
      </c>
      <c r="T77" s="36">
        <f t="shared" si="14"/>
        <v>0</v>
      </c>
      <c r="U77" s="36">
        <f t="shared" si="15"/>
        <v>0.24605148546853961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47879293</v>
      </c>
      <c r="E78" s="32">
        <f>SUM(E71:E77)</f>
        <v>18262473</v>
      </c>
      <c r="F78" s="32">
        <f>SUM(F71:F77)</f>
        <v>1636900</v>
      </c>
      <c r="G78" s="37">
        <f t="shared" si="8"/>
        <v>3.418805703751724E-2</v>
      </c>
      <c r="H78" s="32">
        <f>SUM(H71:H77)</f>
        <v>2979383</v>
      </c>
      <c r="I78" s="37">
        <f t="shared" si="9"/>
        <v>6.2226963125792185E-2</v>
      </c>
      <c r="J78" s="32">
        <f>SUM(J71:J77)</f>
        <v>3976508</v>
      </c>
      <c r="K78" s="37">
        <f t="shared" si="10"/>
        <v>0.21774203307514814</v>
      </c>
      <c r="L78" s="32">
        <f>SUM(L71:L77)</f>
        <v>0</v>
      </c>
      <c r="M78" s="37">
        <f t="shared" si="11"/>
        <v>0</v>
      </c>
      <c r="N78" s="32">
        <f t="shared" si="12"/>
        <v>8592791</v>
      </c>
      <c r="O78" s="37">
        <f t="shared" si="13"/>
        <v>0.47051628769006254</v>
      </c>
      <c r="P78" s="32">
        <f>SUM(P71:P77)</f>
        <v>3145038</v>
      </c>
      <c r="Q78" s="32">
        <f>SUM(Q71:Q77)</f>
        <v>5873205</v>
      </c>
      <c r="R78" s="32">
        <f>SUM(R71:R77)</f>
        <v>4189718</v>
      </c>
      <c r="S78" s="32">
        <f>SUM(S71:S77)</f>
        <v>8686884</v>
      </c>
      <c r="T78" s="37">
        <f t="shared" si="14"/>
        <v>2.0733815497844961</v>
      </c>
      <c r="U78" s="37">
        <f t="shared" si="15"/>
        <v>0.26437518402003413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1729057</v>
      </c>
      <c r="E79" s="31">
        <v>1881108</v>
      </c>
      <c r="F79" s="31">
        <v>452407</v>
      </c>
      <c r="G79" s="36">
        <f t="shared" si="8"/>
        <v>0.26164955811173374</v>
      </c>
      <c r="H79" s="31">
        <v>516473</v>
      </c>
      <c r="I79" s="36">
        <f t="shared" si="9"/>
        <v>0.29870212491548864</v>
      </c>
      <c r="J79" s="31">
        <v>547973</v>
      </c>
      <c r="K79" s="36">
        <f t="shared" si="10"/>
        <v>0.29130331698126849</v>
      </c>
      <c r="L79" s="31">
        <v>0</v>
      </c>
      <c r="M79" s="36">
        <f t="shared" si="11"/>
        <v>0</v>
      </c>
      <c r="N79" s="31">
        <f t="shared" si="12"/>
        <v>1516853</v>
      </c>
      <c r="O79" s="36">
        <f t="shared" si="13"/>
        <v>0.80636146356296401</v>
      </c>
      <c r="P79" s="31">
        <v>1701023</v>
      </c>
      <c r="Q79" s="31">
        <v>1318700</v>
      </c>
      <c r="R79" s="31">
        <v>1648291</v>
      </c>
      <c r="S79" s="31">
        <v>1701023</v>
      </c>
      <c r="T79" s="36">
        <f t="shared" si="14"/>
        <v>1.0319919237561814</v>
      </c>
      <c r="U79" s="36">
        <f t="shared" si="15"/>
        <v>-0.67785679558712608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58814359</v>
      </c>
      <c r="E80" s="31">
        <v>58902975</v>
      </c>
      <c r="F80" s="31">
        <v>83444</v>
      </c>
      <c r="G80" s="36">
        <f t="shared" si="8"/>
        <v>1.4187691818591443E-3</v>
      </c>
      <c r="H80" s="31">
        <v>309986</v>
      </c>
      <c r="I80" s="36">
        <f t="shared" si="9"/>
        <v>5.2705836681821187E-3</v>
      </c>
      <c r="J80" s="31">
        <v>175491</v>
      </c>
      <c r="K80" s="36">
        <f t="shared" si="10"/>
        <v>2.9793232005683925E-3</v>
      </c>
      <c r="L80" s="31">
        <v>0</v>
      </c>
      <c r="M80" s="36">
        <f t="shared" si="11"/>
        <v>0</v>
      </c>
      <c r="N80" s="31">
        <f t="shared" si="12"/>
        <v>568921</v>
      </c>
      <c r="O80" s="36">
        <f t="shared" si="13"/>
        <v>9.6586123196663667E-3</v>
      </c>
      <c r="P80" s="31">
        <v>95566</v>
      </c>
      <c r="Q80" s="31">
        <v>727660</v>
      </c>
      <c r="R80" s="31">
        <v>835660</v>
      </c>
      <c r="S80" s="31">
        <v>387936</v>
      </c>
      <c r="T80" s="36">
        <f t="shared" si="14"/>
        <v>0.46422707799822893</v>
      </c>
      <c r="U80" s="36">
        <f t="shared" si="15"/>
        <v>0.83633300546219358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4240550</v>
      </c>
      <c r="E81" s="31">
        <v>4240550</v>
      </c>
      <c r="F81" s="31">
        <v>717339</v>
      </c>
      <c r="G81" s="36">
        <f t="shared" si="8"/>
        <v>0.16916178325924702</v>
      </c>
      <c r="H81" s="31">
        <v>769285</v>
      </c>
      <c r="I81" s="36">
        <f t="shared" si="9"/>
        <v>0.18141160934312767</v>
      </c>
      <c r="J81" s="31">
        <v>898340</v>
      </c>
      <c r="K81" s="36">
        <f t="shared" si="10"/>
        <v>0.21184516159460448</v>
      </c>
      <c r="L81" s="31">
        <v>0</v>
      </c>
      <c r="M81" s="36">
        <f t="shared" si="11"/>
        <v>0</v>
      </c>
      <c r="N81" s="31">
        <f t="shared" si="12"/>
        <v>2384964</v>
      </c>
      <c r="O81" s="36">
        <f t="shared" si="13"/>
        <v>0.56241855419697917</v>
      </c>
      <c r="P81" s="31">
        <v>857891</v>
      </c>
      <c r="Q81" s="31">
        <v>4298000</v>
      </c>
      <c r="R81" s="31">
        <v>4298000</v>
      </c>
      <c r="S81" s="31">
        <v>2307767</v>
      </c>
      <c r="T81" s="36">
        <f t="shared" si="14"/>
        <v>0.53693973941368078</v>
      </c>
      <c r="U81" s="36">
        <f t="shared" si="15"/>
        <v>4.7149346478748466E-2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64783966</v>
      </c>
      <c r="E84" s="32">
        <f>SUM(E79:E83)</f>
        <v>65024633</v>
      </c>
      <c r="F84" s="32">
        <f>SUM(F79:F83)</f>
        <v>1253190</v>
      </c>
      <c r="G84" s="37">
        <f t="shared" si="8"/>
        <v>1.9344138332006409E-2</v>
      </c>
      <c r="H84" s="32">
        <f>SUM(H79:H83)</f>
        <v>1595744</v>
      </c>
      <c r="I84" s="37">
        <f t="shared" si="9"/>
        <v>2.4631773855895146E-2</v>
      </c>
      <c r="J84" s="32">
        <f>SUM(J79:J83)</f>
        <v>1621804</v>
      </c>
      <c r="K84" s="37">
        <f t="shared" si="10"/>
        <v>2.494137875411E-2</v>
      </c>
      <c r="L84" s="32">
        <f>SUM(L79:L83)</f>
        <v>0</v>
      </c>
      <c r="M84" s="37">
        <f t="shared" si="11"/>
        <v>0</v>
      </c>
      <c r="N84" s="32">
        <f t="shared" si="12"/>
        <v>4470738</v>
      </c>
      <c r="O84" s="37">
        <f t="shared" si="13"/>
        <v>6.8754528764506828E-2</v>
      </c>
      <c r="P84" s="32">
        <f>SUM(P79:P83)</f>
        <v>2654480</v>
      </c>
      <c r="Q84" s="32">
        <f>SUM(Q79:Q83)</f>
        <v>6344360</v>
      </c>
      <c r="R84" s="32">
        <f>SUM(R79:R83)</f>
        <v>6781951</v>
      </c>
      <c r="S84" s="32">
        <f>SUM(S79:S83)</f>
        <v>4396726</v>
      </c>
      <c r="T84" s="37">
        <f t="shared" si="14"/>
        <v>0.64829810772740759</v>
      </c>
      <c r="U84" s="37">
        <f t="shared" si="15"/>
        <v>-0.38903137337632987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175918643</v>
      </c>
      <c r="E85" s="32">
        <f>SUM(E57,E59:E62,E64:E69,E71:E77,E79:E83)</f>
        <v>145592972</v>
      </c>
      <c r="F85" s="32">
        <f>SUM(F57,F59:F62,F64:F69,F71:F77,F79:F83)</f>
        <v>13997898</v>
      </c>
      <c r="G85" s="37">
        <f t="shared" si="8"/>
        <v>7.9570293183764504E-2</v>
      </c>
      <c r="H85" s="32">
        <f>SUM(H57,H59:H62,H64:H69,H71:H77,H79:H83)</f>
        <v>13094642</v>
      </c>
      <c r="I85" s="37">
        <f t="shared" si="9"/>
        <v>7.4435783363790503E-2</v>
      </c>
      <c r="J85" s="32">
        <f>SUM(J57,J59:J62,J64:J69,J71:J77,J79:J83)</f>
        <v>14629002</v>
      </c>
      <c r="K85" s="37">
        <f t="shared" si="10"/>
        <v>0.10047876486785365</v>
      </c>
      <c r="L85" s="32">
        <f>SUM(L57,L59:L62,L64:L69,L71:L77,L79:L83)</f>
        <v>0</v>
      </c>
      <c r="M85" s="37">
        <f t="shared" si="11"/>
        <v>0</v>
      </c>
      <c r="N85" s="32">
        <f t="shared" si="12"/>
        <v>41721542</v>
      </c>
      <c r="O85" s="37">
        <f t="shared" si="13"/>
        <v>0.28656288436779764</v>
      </c>
      <c r="P85" s="32">
        <f>SUM(P57,P59:P62,P64:P69,P71:P77,P79:P83)</f>
        <v>13840769</v>
      </c>
      <c r="Q85" s="32">
        <f>SUM(Q57,Q59:Q62,Q64:Q69,Q71:Q77,Q79:Q83)</f>
        <v>57115493</v>
      </c>
      <c r="R85" s="32">
        <f>SUM(R57,R59:R62,R64:R69,R71:R77,R79:R83)</f>
        <v>55855429</v>
      </c>
      <c r="S85" s="32">
        <f>SUM(S57,S59:S62,S64:S69,S71:S77,S79:S83)</f>
        <v>34080709</v>
      </c>
      <c r="T85" s="37">
        <f t="shared" si="14"/>
        <v>0.61015929176732309</v>
      </c>
      <c r="U85" s="37">
        <f t="shared" si="15"/>
        <v>5.6950087094149282E-2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285711721</v>
      </c>
      <c r="E88" s="31">
        <v>286552117</v>
      </c>
      <c r="F88" s="31">
        <v>42961628</v>
      </c>
      <c r="G88" s="36">
        <f t="shared" ref="G88:G99" si="16">IF(($D88      =0),0,($F88      /$D88      ))</f>
        <v>0.15036704776980431</v>
      </c>
      <c r="H88" s="31">
        <v>36364036</v>
      </c>
      <c r="I88" s="36">
        <f t="shared" ref="I88:I99" si="17">IF(($D88      =0),0,($H88      /$D88      ))</f>
        <v>0.12727526848644757</v>
      </c>
      <c r="J88" s="31">
        <v>102900495</v>
      </c>
      <c r="K88" s="36">
        <f t="shared" ref="K88:K99" si="18">IF(($E88      =0),0,($J88      /$E88      ))</f>
        <v>0.35909870803711424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182226159</v>
      </c>
      <c r="O88" s="36">
        <f t="shared" ref="O88:O99" si="21">IF(($E88      =0),0,($N88      /$E88      ))</f>
        <v>0.6359267588310995</v>
      </c>
      <c r="P88" s="31">
        <v>73540256</v>
      </c>
      <c r="Q88" s="31">
        <v>325471921</v>
      </c>
      <c r="R88" s="31">
        <v>297679661</v>
      </c>
      <c r="S88" s="31">
        <v>204985487</v>
      </c>
      <c r="T88" s="36">
        <f t="shared" ref="T88:T99" si="22">IF(($R88      =0),0,($S88      /$R88      ))</f>
        <v>0.68861099314406971</v>
      </c>
      <c r="U88" s="36">
        <f t="shared" ref="U88:U99" si="23">IF(($P88      =0),0,(($J88      /$P88      )-1))</f>
        <v>0.39924036979147859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234178924</v>
      </c>
      <c r="E89" s="31">
        <v>210656924</v>
      </c>
      <c r="F89" s="31">
        <v>41872911</v>
      </c>
      <c r="G89" s="36">
        <f t="shared" si="16"/>
        <v>0.17880734220129904</v>
      </c>
      <c r="H89" s="31">
        <v>79594821</v>
      </c>
      <c r="I89" s="36">
        <f t="shared" si="17"/>
        <v>0.33988891758679357</v>
      </c>
      <c r="J89" s="31">
        <v>57100438</v>
      </c>
      <c r="K89" s="36">
        <f t="shared" si="18"/>
        <v>0.27105891852859298</v>
      </c>
      <c r="L89" s="31">
        <v>0</v>
      </c>
      <c r="M89" s="36">
        <f t="shared" si="19"/>
        <v>0</v>
      </c>
      <c r="N89" s="31">
        <f t="shared" si="20"/>
        <v>178568170</v>
      </c>
      <c r="O89" s="36">
        <f t="shared" si="21"/>
        <v>0.84767292054449628</v>
      </c>
      <c r="P89" s="31">
        <v>543473797</v>
      </c>
      <c r="Q89" s="31">
        <v>405797700</v>
      </c>
      <c r="R89" s="31">
        <v>224487624</v>
      </c>
      <c r="S89" s="31">
        <v>728958284</v>
      </c>
      <c r="T89" s="36">
        <f t="shared" si="22"/>
        <v>3.2472092269995247</v>
      </c>
      <c r="U89" s="36">
        <f t="shared" si="23"/>
        <v>-0.89493433112102738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213757477</v>
      </c>
      <c r="E90" s="31">
        <v>208084160</v>
      </c>
      <c r="F90" s="31">
        <v>28472808</v>
      </c>
      <c r="G90" s="36">
        <f t="shared" si="16"/>
        <v>0.13320145989559934</v>
      </c>
      <c r="H90" s="31">
        <v>45446308</v>
      </c>
      <c r="I90" s="36">
        <f t="shared" si="17"/>
        <v>0.21260686941958995</v>
      </c>
      <c r="J90" s="31">
        <v>61308365</v>
      </c>
      <c r="K90" s="36">
        <f t="shared" si="18"/>
        <v>0.29463254194841165</v>
      </c>
      <c r="L90" s="31">
        <v>0</v>
      </c>
      <c r="M90" s="36">
        <f t="shared" si="19"/>
        <v>0</v>
      </c>
      <c r="N90" s="31">
        <f t="shared" si="20"/>
        <v>135227481</v>
      </c>
      <c r="O90" s="36">
        <f t="shared" si="21"/>
        <v>0.64986917312687331</v>
      </c>
      <c r="P90" s="31">
        <v>27531844</v>
      </c>
      <c r="Q90" s="31">
        <v>245541590</v>
      </c>
      <c r="R90" s="31">
        <v>225652386</v>
      </c>
      <c r="S90" s="31">
        <v>87262794</v>
      </c>
      <c r="T90" s="36">
        <f t="shared" si="22"/>
        <v>0.38671336716997978</v>
      </c>
      <c r="U90" s="36">
        <f t="shared" si="23"/>
        <v>1.2268165183559807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733648122</v>
      </c>
      <c r="E91" s="32">
        <f>SUM(E88:E90)</f>
        <v>705293201</v>
      </c>
      <c r="F91" s="32">
        <f>SUM(F88:F90)</f>
        <v>113307347</v>
      </c>
      <c r="G91" s="37">
        <f t="shared" si="16"/>
        <v>0.15444372254523403</v>
      </c>
      <c r="H91" s="32">
        <f>SUM(H88:H90)</f>
        <v>161405165</v>
      </c>
      <c r="I91" s="37">
        <f t="shared" si="17"/>
        <v>0.22000351416424671</v>
      </c>
      <c r="J91" s="32">
        <f>SUM(J88:J90)</f>
        <v>221309298</v>
      </c>
      <c r="K91" s="37">
        <f t="shared" si="18"/>
        <v>0.31378339913984227</v>
      </c>
      <c r="L91" s="32">
        <f>SUM(L88:L90)</f>
        <v>0</v>
      </c>
      <c r="M91" s="37">
        <f t="shared" si="19"/>
        <v>0</v>
      </c>
      <c r="N91" s="32">
        <f t="shared" si="20"/>
        <v>496021810</v>
      </c>
      <c r="O91" s="37">
        <f t="shared" si="21"/>
        <v>0.70328454789683981</v>
      </c>
      <c r="P91" s="32">
        <f>SUM(P88:P90)</f>
        <v>644545897</v>
      </c>
      <c r="Q91" s="32">
        <f>SUM(Q88:Q90)</f>
        <v>976811211</v>
      </c>
      <c r="R91" s="32">
        <f>SUM(R88:R90)</f>
        <v>747819671</v>
      </c>
      <c r="S91" s="32">
        <f>SUM(S88:S90)</f>
        <v>1021206565</v>
      </c>
      <c r="T91" s="37">
        <f t="shared" si="22"/>
        <v>1.3655786342640885</v>
      </c>
      <c r="U91" s="37">
        <f t="shared" si="23"/>
        <v>-0.65664307378253306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37369254</v>
      </c>
      <c r="E92" s="31">
        <v>37942708</v>
      </c>
      <c r="F92" s="31">
        <v>478294898</v>
      </c>
      <c r="G92" s="36">
        <f t="shared" si="16"/>
        <v>12.799155637412511</v>
      </c>
      <c r="H92" s="31">
        <v>392317973</v>
      </c>
      <c r="I92" s="36">
        <f t="shared" si="17"/>
        <v>10.498415970519508</v>
      </c>
      <c r="J92" s="31">
        <v>-560212931</v>
      </c>
      <c r="K92" s="36">
        <f t="shared" si="18"/>
        <v>-14.764706066841619</v>
      </c>
      <c r="L92" s="31">
        <v>0</v>
      </c>
      <c r="M92" s="36">
        <f t="shared" si="19"/>
        <v>0</v>
      </c>
      <c r="N92" s="31">
        <f t="shared" si="20"/>
        <v>310399940</v>
      </c>
      <c r="O92" s="36">
        <f t="shared" si="21"/>
        <v>8.1807534665158848</v>
      </c>
      <c r="P92" s="31">
        <v>309637894</v>
      </c>
      <c r="Q92" s="31">
        <v>27801061</v>
      </c>
      <c r="R92" s="31">
        <v>14402065</v>
      </c>
      <c r="S92" s="31">
        <v>1083382023</v>
      </c>
      <c r="T92" s="36">
        <f t="shared" si="22"/>
        <v>75.224075366969942</v>
      </c>
      <c r="U92" s="36">
        <f t="shared" si="23"/>
        <v>-2.809251844995432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4023294</v>
      </c>
      <c r="E93" s="31">
        <v>4123294</v>
      </c>
      <c r="F93" s="31">
        <v>918138</v>
      </c>
      <c r="G93" s="36">
        <f t="shared" si="16"/>
        <v>0.22820554500864218</v>
      </c>
      <c r="H93" s="31">
        <v>998165</v>
      </c>
      <c r="I93" s="36">
        <f t="shared" si="17"/>
        <v>0.24809646026365462</v>
      </c>
      <c r="J93" s="31">
        <v>1127637</v>
      </c>
      <c r="K93" s="36">
        <f t="shared" si="18"/>
        <v>0.27347965000797908</v>
      </c>
      <c r="L93" s="31">
        <v>0</v>
      </c>
      <c r="M93" s="36">
        <f t="shared" si="19"/>
        <v>0</v>
      </c>
      <c r="N93" s="31">
        <f t="shared" si="20"/>
        <v>3043940</v>
      </c>
      <c r="O93" s="36">
        <f t="shared" si="21"/>
        <v>0.7382301625836043</v>
      </c>
      <c r="P93" s="31">
        <v>860055</v>
      </c>
      <c r="Q93" s="31">
        <v>4304483</v>
      </c>
      <c r="R93" s="31">
        <v>4300600</v>
      </c>
      <c r="S93" s="31">
        <v>2972424</v>
      </c>
      <c r="T93" s="36">
        <f t="shared" si="22"/>
        <v>0.69116495372738684</v>
      </c>
      <c r="U93" s="36">
        <f t="shared" si="23"/>
        <v>0.31112196313026486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500717</v>
      </c>
      <c r="E94" s="31">
        <v>517600</v>
      </c>
      <c r="F94" s="31">
        <v>199361</v>
      </c>
      <c r="G94" s="36">
        <f t="shared" si="16"/>
        <v>0.39815105139230345</v>
      </c>
      <c r="H94" s="31">
        <v>104335</v>
      </c>
      <c r="I94" s="36">
        <f t="shared" si="17"/>
        <v>0.2083711957053585</v>
      </c>
      <c r="J94" s="31">
        <v>166347</v>
      </c>
      <c r="K94" s="36">
        <f t="shared" si="18"/>
        <v>0.32138137557959817</v>
      </c>
      <c r="L94" s="31">
        <v>0</v>
      </c>
      <c r="M94" s="36">
        <f t="shared" si="19"/>
        <v>0</v>
      </c>
      <c r="N94" s="31">
        <f t="shared" si="20"/>
        <v>470043</v>
      </c>
      <c r="O94" s="36">
        <f t="shared" si="21"/>
        <v>0.90812017001545597</v>
      </c>
      <c r="P94" s="31">
        <v>1009742</v>
      </c>
      <c r="Q94" s="31">
        <v>300643</v>
      </c>
      <c r="R94" s="31">
        <v>462740</v>
      </c>
      <c r="S94" s="31">
        <v>1248631</v>
      </c>
      <c r="T94" s="36">
        <f t="shared" si="22"/>
        <v>2.6983424817392057</v>
      </c>
      <c r="U94" s="36">
        <f t="shared" si="23"/>
        <v>-0.83525791736899135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2733000</v>
      </c>
      <c r="E95" s="31">
        <v>2439430</v>
      </c>
      <c r="F95" s="31">
        <v>310557</v>
      </c>
      <c r="G95" s="36">
        <f t="shared" si="16"/>
        <v>0.11363227222832052</v>
      </c>
      <c r="H95" s="31">
        <v>407626</v>
      </c>
      <c r="I95" s="36">
        <f t="shared" si="17"/>
        <v>0.14914965239663375</v>
      </c>
      <c r="J95" s="31">
        <v>312327</v>
      </c>
      <c r="K95" s="36">
        <f t="shared" si="18"/>
        <v>0.12803277814899383</v>
      </c>
      <c r="L95" s="31">
        <v>0</v>
      </c>
      <c r="M95" s="36">
        <f t="shared" si="19"/>
        <v>0</v>
      </c>
      <c r="N95" s="31">
        <f t="shared" si="20"/>
        <v>1030510</v>
      </c>
      <c r="O95" s="36">
        <f t="shared" si="21"/>
        <v>0.42243884841950785</v>
      </c>
      <c r="P95" s="31">
        <v>312424</v>
      </c>
      <c r="Q95" s="31">
        <v>2249000</v>
      </c>
      <c r="R95" s="31">
        <v>2249000</v>
      </c>
      <c r="S95" s="31">
        <v>1623455</v>
      </c>
      <c r="T95" s="36">
        <f t="shared" si="22"/>
        <v>0.72185638061360602</v>
      </c>
      <c r="U95" s="36">
        <f t="shared" si="23"/>
        <v>-3.1047550764340404E-4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44626265</v>
      </c>
      <c r="E96" s="32">
        <f>SUM(E92:E95)</f>
        <v>45023032</v>
      </c>
      <c r="F96" s="32">
        <f>SUM(F92:F95)</f>
        <v>479722954</v>
      </c>
      <c r="G96" s="37">
        <f t="shared" si="16"/>
        <v>10.749789479357055</v>
      </c>
      <c r="H96" s="32">
        <f>SUM(H92:H95)</f>
        <v>393828099</v>
      </c>
      <c r="I96" s="37">
        <f t="shared" si="17"/>
        <v>8.8250293633132859</v>
      </c>
      <c r="J96" s="32">
        <f>SUM(J92:J95)</f>
        <v>-558606620</v>
      </c>
      <c r="K96" s="37">
        <f t="shared" si="18"/>
        <v>-12.407130199494338</v>
      </c>
      <c r="L96" s="32">
        <f>SUM(L92:L95)</f>
        <v>0</v>
      </c>
      <c r="M96" s="37">
        <f t="shared" si="19"/>
        <v>0</v>
      </c>
      <c r="N96" s="32">
        <f t="shared" si="20"/>
        <v>314944433</v>
      </c>
      <c r="O96" s="37">
        <f t="shared" si="21"/>
        <v>6.9951848867042097</v>
      </c>
      <c r="P96" s="32">
        <f>SUM(P92:P95)</f>
        <v>311820115</v>
      </c>
      <c r="Q96" s="32">
        <f>SUM(Q92:Q95)</f>
        <v>34655187</v>
      </c>
      <c r="R96" s="32">
        <f>SUM(R92:R95)</f>
        <v>21414405</v>
      </c>
      <c r="S96" s="32">
        <f>SUM(S92:S95)</f>
        <v>1089226533</v>
      </c>
      <c r="T96" s="37">
        <f t="shared" si="22"/>
        <v>50.864197861206044</v>
      </c>
      <c r="U96" s="37">
        <f t="shared" si="23"/>
        <v>-2.791438695351645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12370826</v>
      </c>
      <c r="E97" s="31">
        <v>17477876</v>
      </c>
      <c r="F97" s="31">
        <v>2166002</v>
      </c>
      <c r="G97" s="36">
        <f t="shared" si="16"/>
        <v>0.17508952110392628</v>
      </c>
      <c r="H97" s="31">
        <v>3884948</v>
      </c>
      <c r="I97" s="36">
        <f t="shared" si="17"/>
        <v>0.31404111576704741</v>
      </c>
      <c r="J97" s="31">
        <v>2556769</v>
      </c>
      <c r="K97" s="36">
        <f t="shared" si="18"/>
        <v>0.14628602468629484</v>
      </c>
      <c r="L97" s="31">
        <v>0</v>
      </c>
      <c r="M97" s="36">
        <f t="shared" si="19"/>
        <v>0</v>
      </c>
      <c r="N97" s="31">
        <f t="shared" si="20"/>
        <v>8607719</v>
      </c>
      <c r="O97" s="36">
        <f t="shared" si="21"/>
        <v>0.49249227995438349</v>
      </c>
      <c r="P97" s="31">
        <v>14013608</v>
      </c>
      <c r="Q97" s="31">
        <v>25398795</v>
      </c>
      <c r="R97" s="31">
        <v>15982154</v>
      </c>
      <c r="S97" s="31">
        <v>23869026</v>
      </c>
      <c r="T97" s="36">
        <f t="shared" si="22"/>
        <v>1.4934799151603719</v>
      </c>
      <c r="U97" s="36">
        <f t="shared" si="23"/>
        <v>-0.81755098330137388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18172519</v>
      </c>
      <c r="E98" s="31">
        <v>8829848</v>
      </c>
      <c r="F98" s="31">
        <v>7372128</v>
      </c>
      <c r="G98" s="36">
        <f t="shared" si="16"/>
        <v>0.40567452426380735</v>
      </c>
      <c r="H98" s="31">
        <v>5706317</v>
      </c>
      <c r="I98" s="36">
        <f t="shared" si="17"/>
        <v>0.31400803598004218</v>
      </c>
      <c r="J98" s="31">
        <v>-10464823</v>
      </c>
      <c r="K98" s="36">
        <f t="shared" si="18"/>
        <v>-1.1851645690843149</v>
      </c>
      <c r="L98" s="31">
        <v>0</v>
      </c>
      <c r="M98" s="36">
        <f t="shared" si="19"/>
        <v>0</v>
      </c>
      <c r="N98" s="31">
        <f t="shared" si="20"/>
        <v>2613622</v>
      </c>
      <c r="O98" s="36">
        <f t="shared" si="21"/>
        <v>0.29599852681495764</v>
      </c>
      <c r="P98" s="31">
        <v>0</v>
      </c>
      <c r="Q98" s="31">
        <v>6374278</v>
      </c>
      <c r="R98" s="31">
        <v>24425774</v>
      </c>
      <c r="S98" s="31">
        <v>1029598</v>
      </c>
      <c r="T98" s="36">
        <f t="shared" si="22"/>
        <v>4.2152113582971822E-2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49474761</v>
      </c>
      <c r="E99" s="31">
        <v>49474761</v>
      </c>
      <c r="F99" s="31">
        <v>18973405</v>
      </c>
      <c r="G99" s="36">
        <f t="shared" si="16"/>
        <v>0.38349664791710664</v>
      </c>
      <c r="H99" s="31">
        <v>15777265</v>
      </c>
      <c r="I99" s="36">
        <f t="shared" si="17"/>
        <v>0.31889522417298793</v>
      </c>
      <c r="J99" s="31">
        <v>11172500</v>
      </c>
      <c r="K99" s="36">
        <f t="shared" si="18"/>
        <v>0.22582221266313948</v>
      </c>
      <c r="L99" s="31">
        <v>0</v>
      </c>
      <c r="M99" s="36">
        <f t="shared" si="19"/>
        <v>0</v>
      </c>
      <c r="N99" s="31">
        <f t="shared" si="20"/>
        <v>45923170</v>
      </c>
      <c r="O99" s="36">
        <f t="shared" si="21"/>
        <v>0.92821408475323408</v>
      </c>
      <c r="P99" s="31">
        <v>2733485</v>
      </c>
      <c r="Q99" s="31">
        <v>50929879</v>
      </c>
      <c r="R99" s="31">
        <v>51053277</v>
      </c>
      <c r="S99" s="31">
        <v>19356038</v>
      </c>
      <c r="T99" s="36">
        <f t="shared" si="22"/>
        <v>0.37913409554493438</v>
      </c>
      <c r="U99" s="36">
        <f t="shared" si="23"/>
        <v>3.0872732061818517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83424972</v>
      </c>
      <c r="E100" s="31">
        <v>83424972</v>
      </c>
      <c r="F100" s="31">
        <v>31700940</v>
      </c>
      <c r="G100" s="36">
        <f>IF(($D100     =0),0,($F100     /$D100     ))</f>
        <v>0.3799934149213739</v>
      </c>
      <c r="H100" s="31">
        <v>-3302950</v>
      </c>
      <c r="I100" s="36">
        <f>IF(($D100     =0),0,($H100     /$D100     ))</f>
        <v>-3.9591862254385893E-2</v>
      </c>
      <c r="J100" s="31">
        <v>7838403</v>
      </c>
      <c r="K100" s="36">
        <f>IF(($E100     =0),0,($J100     /$E100     ))</f>
        <v>9.3957514303990422E-2</v>
      </c>
      <c r="L100" s="31">
        <v>0</v>
      </c>
      <c r="M100" s="36">
        <f>IF(($E100     =0),0,($L100     /$E100     ))</f>
        <v>0</v>
      </c>
      <c r="N100" s="31">
        <f>$F100     +$H100     +$J100</f>
        <v>36236393</v>
      </c>
      <c r="O100" s="36">
        <f>IF(($E100     =0),0,($N100     /$E100     ))</f>
        <v>0.43435906697097842</v>
      </c>
      <c r="P100" s="31">
        <v>8251251</v>
      </c>
      <c r="Q100" s="31">
        <v>32817368</v>
      </c>
      <c r="R100" s="31">
        <v>24868531</v>
      </c>
      <c r="S100" s="31">
        <v>31692319</v>
      </c>
      <c r="T100" s="36">
        <f>IF(($R100     =0),0,($S100     /$R100     ))</f>
        <v>1.27439449479344</v>
      </c>
      <c r="U100" s="36">
        <f>IF(($P100     =0),0,(($J100     /$P100     )-1))</f>
        <v>-5.0034594754177264E-2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163443078</v>
      </c>
      <c r="E101" s="32">
        <f>SUM(E97:E100)</f>
        <v>159207457</v>
      </c>
      <c r="F101" s="32">
        <f>SUM(F97:F100)</f>
        <v>60212475</v>
      </c>
      <c r="G101" s="37">
        <f>IF(($D101     =0),0,($F101     /$D101     ))</f>
        <v>0.36840027572167972</v>
      </c>
      <c r="H101" s="32">
        <f>SUM(H97:H100)</f>
        <v>22065580</v>
      </c>
      <c r="I101" s="37">
        <f>IF(($D101     =0),0,($H101     /$D101     ))</f>
        <v>0.13500467728587442</v>
      </c>
      <c r="J101" s="32">
        <f>SUM(J97:J100)</f>
        <v>11102849</v>
      </c>
      <c r="K101" s="37">
        <f>IF(($E101     =0),0,($J101     /$E101     ))</f>
        <v>6.9738247248054469E-2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93380904</v>
      </c>
      <c r="O101" s="37">
        <f>IF(($E101     =0),0,($N101     /$E101     ))</f>
        <v>0.58653599372546983</v>
      </c>
      <c r="P101" s="32">
        <f>SUM(P97:P100)</f>
        <v>24998344</v>
      </c>
      <c r="Q101" s="32">
        <f>SUM(Q97:Q100)</f>
        <v>115520320</v>
      </c>
      <c r="R101" s="32">
        <f>SUM(R97:R100)</f>
        <v>116329736</v>
      </c>
      <c r="S101" s="32">
        <f>SUM(S97:S100)</f>
        <v>75946981</v>
      </c>
      <c r="T101" s="37">
        <f>IF(($R101     =0),0,($S101     /$R101     ))</f>
        <v>0.65285956636229281</v>
      </c>
      <c r="U101" s="37">
        <f>IF(($P101     =0),0,(($J101     /$P101     )-1))</f>
        <v>-0.55585661994250501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941717465</v>
      </c>
      <c r="E102" s="32">
        <f>SUM(E88:E90,E92:E95,E97:E100)</f>
        <v>909523690</v>
      </c>
      <c r="F102" s="32">
        <f>SUM(F88:F90,F92:F95,F97:F100)</f>
        <v>653242776</v>
      </c>
      <c r="G102" s="37">
        <f>IF(($D102     =0),0,($F102     /$D102     ))</f>
        <v>0.69367172244171982</v>
      </c>
      <c r="H102" s="32">
        <f>SUM(H88:H90,H92:H95,H97:H100)</f>
        <v>577298844</v>
      </c>
      <c r="I102" s="37">
        <f>IF(($D102     =0),0,($H102     /$D102     ))</f>
        <v>0.61302764943411137</v>
      </c>
      <c r="J102" s="32">
        <f>SUM(J88:J90,J92:J95,J97:J100)</f>
        <v>-326194473</v>
      </c>
      <c r="K102" s="37">
        <f>IF(($E102     =0),0,($J102     /$E102     ))</f>
        <v>-0.35864318498399972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904347147</v>
      </c>
      <c r="O102" s="37">
        <f>IF(($E102     =0),0,($N102     /$E102     ))</f>
        <v>0.99430851218399818</v>
      </c>
      <c r="P102" s="32">
        <f>SUM(P88:P90,P92:P95,P97:P100)</f>
        <v>981364356</v>
      </c>
      <c r="Q102" s="32">
        <f>SUM(Q88:Q90,Q92:Q95,Q97:Q100)</f>
        <v>1126986718</v>
      </c>
      <c r="R102" s="32">
        <f>SUM(R88:R90,R92:R95,R97:R100)</f>
        <v>885563812</v>
      </c>
      <c r="S102" s="32">
        <f>SUM(S88:S90,S92:S95,S97:S100)</f>
        <v>2186380079</v>
      </c>
      <c r="T102" s="37">
        <f>IF(($R102     =0),0,($S102     /$R102     ))</f>
        <v>2.4689130804274555</v>
      </c>
      <c r="U102" s="37">
        <f>IF(($P102     =0),0,(($J102     /$P102     )-1))</f>
        <v>-1.3323887514414676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164787680</v>
      </c>
      <c r="E105" s="31">
        <v>167150680</v>
      </c>
      <c r="F105" s="31">
        <v>9297932</v>
      </c>
      <c r="G105" s="36">
        <f t="shared" ref="G105:G136" si="24">IF(($D105     =0),0,($F105     /$D105     ))</f>
        <v>5.6423708374315359E-2</v>
      </c>
      <c r="H105" s="31">
        <v>27780030</v>
      </c>
      <c r="I105" s="36">
        <f t="shared" ref="I105:I136" si="25">IF(($D105     =0),0,($H105     /$D105     ))</f>
        <v>0.1685807458421649</v>
      </c>
      <c r="J105" s="31">
        <v>48034940</v>
      </c>
      <c r="K105" s="36">
        <f t="shared" ref="K105:K136" si="26">IF(($E105     =0),0,($J105     /$E105     ))</f>
        <v>0.28737507977831739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85112902</v>
      </c>
      <c r="O105" s="36">
        <f t="shared" ref="O105:O136" si="29">IF(($E105     =0),0,($N105     /$E105     ))</f>
        <v>0.50919865836022926</v>
      </c>
      <c r="P105" s="31">
        <v>16649506</v>
      </c>
      <c r="Q105" s="31">
        <v>200550660</v>
      </c>
      <c r="R105" s="31">
        <v>252399720</v>
      </c>
      <c r="S105" s="31">
        <v>214589672</v>
      </c>
      <c r="T105" s="36">
        <f t="shared" ref="T105:T136" si="30">IF(($R105     =0),0,($S105     /$R105     ))</f>
        <v>0.85019774189923825</v>
      </c>
      <c r="U105" s="36">
        <f t="shared" ref="U105:U136" si="31">IF(($P105     =0),0,(($J105     /$P105     )-1))</f>
        <v>1.8850669803656639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164787680</v>
      </c>
      <c r="E106" s="32">
        <f>E105</f>
        <v>167150680</v>
      </c>
      <c r="F106" s="32">
        <f>F105</f>
        <v>9297932</v>
      </c>
      <c r="G106" s="37">
        <f t="shared" si="24"/>
        <v>5.6423708374315359E-2</v>
      </c>
      <c r="H106" s="32">
        <f>H105</f>
        <v>27780030</v>
      </c>
      <c r="I106" s="37">
        <f t="shared" si="25"/>
        <v>0.1685807458421649</v>
      </c>
      <c r="J106" s="32">
        <f>J105</f>
        <v>48034940</v>
      </c>
      <c r="K106" s="37">
        <f t="shared" si="26"/>
        <v>0.28737507977831739</v>
      </c>
      <c r="L106" s="32">
        <f>L105</f>
        <v>0</v>
      </c>
      <c r="M106" s="37">
        <f t="shared" si="27"/>
        <v>0</v>
      </c>
      <c r="N106" s="32">
        <f t="shared" si="28"/>
        <v>85112902</v>
      </c>
      <c r="O106" s="37">
        <f t="shared" si="29"/>
        <v>0.50919865836022926</v>
      </c>
      <c r="P106" s="32">
        <f>P105</f>
        <v>16649506</v>
      </c>
      <c r="Q106" s="32">
        <f>Q105</f>
        <v>200550660</v>
      </c>
      <c r="R106" s="32">
        <f>R105</f>
        <v>252399720</v>
      </c>
      <c r="S106" s="32">
        <f>S105</f>
        <v>214589672</v>
      </c>
      <c r="T106" s="37">
        <f t="shared" si="30"/>
        <v>0.85019774189923825</v>
      </c>
      <c r="U106" s="37">
        <f t="shared" si="31"/>
        <v>1.8850669803656639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1873129</v>
      </c>
      <c r="E107" s="31">
        <v>1768877</v>
      </c>
      <c r="F107" s="31">
        <v>91021</v>
      </c>
      <c r="G107" s="36">
        <f t="shared" si="24"/>
        <v>4.859302269090917E-2</v>
      </c>
      <c r="H107" s="31">
        <v>816195</v>
      </c>
      <c r="I107" s="36">
        <f t="shared" si="25"/>
        <v>0.43573880923310676</v>
      </c>
      <c r="J107" s="31">
        <v>676131</v>
      </c>
      <c r="K107" s="36">
        <f t="shared" si="26"/>
        <v>0.38223743086715467</v>
      </c>
      <c r="L107" s="31">
        <v>0</v>
      </c>
      <c r="M107" s="36">
        <f t="shared" si="27"/>
        <v>0</v>
      </c>
      <c r="N107" s="31">
        <f t="shared" si="28"/>
        <v>1583347</v>
      </c>
      <c r="O107" s="36">
        <f t="shared" si="29"/>
        <v>0.89511424480051471</v>
      </c>
      <c r="P107" s="31">
        <v>673708</v>
      </c>
      <c r="Q107" s="31">
        <v>2999166</v>
      </c>
      <c r="R107" s="31">
        <v>3195406</v>
      </c>
      <c r="S107" s="31">
        <v>1818721</v>
      </c>
      <c r="T107" s="36">
        <f t="shared" si="30"/>
        <v>0.56916742348233684</v>
      </c>
      <c r="U107" s="36">
        <f t="shared" si="31"/>
        <v>3.5965136231126404E-3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7911117</v>
      </c>
      <c r="E108" s="31">
        <v>7911117</v>
      </c>
      <c r="F108" s="31">
        <v>357584</v>
      </c>
      <c r="G108" s="36">
        <f t="shared" si="24"/>
        <v>4.5200191072891478E-2</v>
      </c>
      <c r="H108" s="31">
        <v>409318</v>
      </c>
      <c r="I108" s="36">
        <f t="shared" si="25"/>
        <v>5.1739596317435327E-2</v>
      </c>
      <c r="J108" s="31">
        <v>609276</v>
      </c>
      <c r="K108" s="36">
        <f t="shared" si="26"/>
        <v>7.7015167390395059E-2</v>
      </c>
      <c r="L108" s="31">
        <v>0</v>
      </c>
      <c r="M108" s="36">
        <f t="shared" si="27"/>
        <v>0</v>
      </c>
      <c r="N108" s="31">
        <f t="shared" si="28"/>
        <v>1376178</v>
      </c>
      <c r="O108" s="36">
        <f t="shared" si="29"/>
        <v>0.17395495478072187</v>
      </c>
      <c r="P108" s="31">
        <v>425301</v>
      </c>
      <c r="Q108" s="31">
        <v>6741424</v>
      </c>
      <c r="R108" s="31">
        <v>6741424</v>
      </c>
      <c r="S108" s="31">
        <v>1278554</v>
      </c>
      <c r="T108" s="36">
        <f t="shared" si="30"/>
        <v>0.1896563693368048</v>
      </c>
      <c r="U108" s="36">
        <f t="shared" si="31"/>
        <v>0.43257598735954073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16160842</v>
      </c>
      <c r="E109" s="31">
        <v>16463842</v>
      </c>
      <c r="F109" s="31">
        <v>41665</v>
      </c>
      <c r="G109" s="36">
        <f t="shared" si="24"/>
        <v>2.578145371385971E-3</v>
      </c>
      <c r="H109" s="31">
        <v>350281</v>
      </c>
      <c r="I109" s="36">
        <f t="shared" si="25"/>
        <v>2.1674675119031546E-2</v>
      </c>
      <c r="J109" s="31">
        <v>14606958</v>
      </c>
      <c r="K109" s="36">
        <f t="shared" si="26"/>
        <v>0.88721441811698631</v>
      </c>
      <c r="L109" s="31">
        <v>0</v>
      </c>
      <c r="M109" s="36">
        <f t="shared" si="27"/>
        <v>0</v>
      </c>
      <c r="N109" s="31">
        <f t="shared" si="28"/>
        <v>14998904</v>
      </c>
      <c r="O109" s="36">
        <f t="shared" si="29"/>
        <v>0.91102089050660229</v>
      </c>
      <c r="P109" s="31">
        <v>86653</v>
      </c>
      <c r="Q109" s="31">
        <v>14034113</v>
      </c>
      <c r="R109" s="31">
        <v>13971113</v>
      </c>
      <c r="S109" s="31">
        <v>8400599</v>
      </c>
      <c r="T109" s="36">
        <f t="shared" si="30"/>
        <v>0.60128344821203583</v>
      </c>
      <c r="U109" s="36">
        <f t="shared" si="31"/>
        <v>167.56840501771433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5042542</v>
      </c>
      <c r="E110" s="31">
        <v>15062768</v>
      </c>
      <c r="F110" s="31">
        <v>988117</v>
      </c>
      <c r="G110" s="36">
        <f t="shared" si="24"/>
        <v>0.19595612688996938</v>
      </c>
      <c r="H110" s="31">
        <v>923599</v>
      </c>
      <c r="I110" s="36">
        <f t="shared" si="25"/>
        <v>0.18316138963245124</v>
      </c>
      <c r="J110" s="31">
        <v>8769312</v>
      </c>
      <c r="K110" s="36">
        <f t="shared" si="26"/>
        <v>0.58218462901373769</v>
      </c>
      <c r="L110" s="31">
        <v>0</v>
      </c>
      <c r="M110" s="36">
        <f t="shared" si="27"/>
        <v>0</v>
      </c>
      <c r="N110" s="31">
        <f t="shared" si="28"/>
        <v>10681028</v>
      </c>
      <c r="O110" s="36">
        <f t="shared" si="29"/>
        <v>0.70910127540967238</v>
      </c>
      <c r="P110" s="31">
        <v>993354</v>
      </c>
      <c r="Q110" s="31">
        <v>3311760</v>
      </c>
      <c r="R110" s="31">
        <v>7271310</v>
      </c>
      <c r="S110" s="31">
        <v>3630601</v>
      </c>
      <c r="T110" s="36">
        <f t="shared" si="30"/>
        <v>0.49930493955009481</v>
      </c>
      <c r="U110" s="36">
        <f t="shared" si="31"/>
        <v>7.8279827735127654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1821687</v>
      </c>
      <c r="E111" s="31">
        <v>2419952</v>
      </c>
      <c r="F111" s="31">
        <v>2942512</v>
      </c>
      <c r="G111" s="36">
        <f t="shared" si="24"/>
        <v>1.6152676063451077</v>
      </c>
      <c r="H111" s="31">
        <v>916300</v>
      </c>
      <c r="I111" s="36">
        <f t="shared" si="25"/>
        <v>0.50299530050991192</v>
      </c>
      <c r="J111" s="31">
        <v>1125580</v>
      </c>
      <c r="K111" s="36">
        <f t="shared" si="26"/>
        <v>0.46512492809774741</v>
      </c>
      <c r="L111" s="31">
        <v>0</v>
      </c>
      <c r="M111" s="36">
        <f t="shared" si="27"/>
        <v>0</v>
      </c>
      <c r="N111" s="31">
        <f t="shared" si="28"/>
        <v>4984392</v>
      </c>
      <c r="O111" s="36">
        <f t="shared" si="29"/>
        <v>2.0597069693944343</v>
      </c>
      <c r="P111" s="31">
        <v>3359372</v>
      </c>
      <c r="Q111" s="31">
        <v>2263541</v>
      </c>
      <c r="R111" s="31">
        <v>3609658</v>
      </c>
      <c r="S111" s="31">
        <v>7367569</v>
      </c>
      <c r="T111" s="36">
        <f t="shared" si="30"/>
        <v>2.0410712039755565</v>
      </c>
      <c r="U111" s="36">
        <f t="shared" si="31"/>
        <v>-0.66494332869357731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32809317</v>
      </c>
      <c r="E112" s="32">
        <f>SUM(E107:E111)</f>
        <v>43626556</v>
      </c>
      <c r="F112" s="32">
        <f>SUM(F107:F111)</f>
        <v>4420899</v>
      </c>
      <c r="G112" s="37">
        <f t="shared" si="24"/>
        <v>0.13474523105738531</v>
      </c>
      <c r="H112" s="32">
        <f>SUM(H107:H111)</f>
        <v>3415693</v>
      </c>
      <c r="I112" s="37">
        <f t="shared" si="25"/>
        <v>0.10410740948981047</v>
      </c>
      <c r="J112" s="32">
        <f>SUM(J107:J111)</f>
        <v>25787257</v>
      </c>
      <c r="K112" s="37">
        <f t="shared" si="26"/>
        <v>0.59109082550545589</v>
      </c>
      <c r="L112" s="32">
        <f>SUM(L107:L111)</f>
        <v>0</v>
      </c>
      <c r="M112" s="37">
        <f t="shared" si="27"/>
        <v>0</v>
      </c>
      <c r="N112" s="32">
        <f t="shared" si="28"/>
        <v>33623849</v>
      </c>
      <c r="O112" s="37">
        <f t="shared" si="29"/>
        <v>0.77071976527324315</v>
      </c>
      <c r="P112" s="32">
        <f>SUM(P107:P111)</f>
        <v>5538388</v>
      </c>
      <c r="Q112" s="32">
        <f>SUM(Q107:Q111)</f>
        <v>29350004</v>
      </c>
      <c r="R112" s="32">
        <f>SUM(R107:R111)</f>
        <v>34788911</v>
      </c>
      <c r="S112" s="32">
        <f>SUM(S107:S111)</f>
        <v>22496044</v>
      </c>
      <c r="T112" s="37">
        <f t="shared" si="30"/>
        <v>0.64664409874744277</v>
      </c>
      <c r="U112" s="37">
        <f t="shared" si="31"/>
        <v>3.6560943364748013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2265000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3690</v>
      </c>
      <c r="Q113" s="31">
        <v>0</v>
      </c>
      <c r="R113" s="31">
        <v>0</v>
      </c>
      <c r="S113" s="31">
        <v>3690</v>
      </c>
      <c r="T113" s="36">
        <f t="shared" si="30"/>
        <v>0</v>
      </c>
      <c r="U113" s="36">
        <f t="shared" si="31"/>
        <v>-1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4882002</v>
      </c>
      <c r="E114" s="31">
        <v>4811700</v>
      </c>
      <c r="F114" s="31">
        <v>560753</v>
      </c>
      <c r="G114" s="36">
        <f t="shared" si="24"/>
        <v>0.11486128026985651</v>
      </c>
      <c r="H114" s="31">
        <v>745633</v>
      </c>
      <c r="I114" s="36">
        <f t="shared" si="25"/>
        <v>0.15273099027816867</v>
      </c>
      <c r="J114" s="31">
        <v>660944</v>
      </c>
      <c r="K114" s="36">
        <f t="shared" si="26"/>
        <v>0.13736184716420391</v>
      </c>
      <c r="L114" s="31">
        <v>0</v>
      </c>
      <c r="M114" s="36">
        <f t="shared" si="27"/>
        <v>0</v>
      </c>
      <c r="N114" s="31">
        <f t="shared" si="28"/>
        <v>1967330</v>
      </c>
      <c r="O114" s="36">
        <f t="shared" si="29"/>
        <v>0.40886381112704451</v>
      </c>
      <c r="P114" s="31">
        <v>758052</v>
      </c>
      <c r="Q114" s="31">
        <v>5070951</v>
      </c>
      <c r="R114" s="31">
        <v>4799719</v>
      </c>
      <c r="S114" s="31">
        <v>2142264</v>
      </c>
      <c r="T114" s="36">
        <f t="shared" si="30"/>
        <v>0.44633112896817501</v>
      </c>
      <c r="U114" s="36">
        <f t="shared" si="31"/>
        <v>-0.12810202993989861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9792200</v>
      </c>
      <c r="F115" s="31">
        <v>0</v>
      </c>
      <c r="G115" s="36">
        <f t="shared" si="24"/>
        <v>0</v>
      </c>
      <c r="H115" s="31">
        <v>6599600</v>
      </c>
      <c r="I115" s="36">
        <f t="shared" si="25"/>
        <v>0</v>
      </c>
      <c r="J115" s="31">
        <v>1703200</v>
      </c>
      <c r="K115" s="36">
        <f t="shared" si="26"/>
        <v>0.17393435591593309</v>
      </c>
      <c r="L115" s="31">
        <v>0</v>
      </c>
      <c r="M115" s="36">
        <f t="shared" si="27"/>
        <v>0</v>
      </c>
      <c r="N115" s="31">
        <f t="shared" si="28"/>
        <v>8302800</v>
      </c>
      <c r="O115" s="36">
        <f t="shared" si="29"/>
        <v>0.84789934846102</v>
      </c>
      <c r="P115" s="31">
        <v>2320600</v>
      </c>
      <c r="Q115" s="31">
        <v>55824</v>
      </c>
      <c r="R115" s="31">
        <v>0</v>
      </c>
      <c r="S115" s="31">
        <v>2474019</v>
      </c>
      <c r="T115" s="36">
        <f t="shared" si="30"/>
        <v>0</v>
      </c>
      <c r="U115" s="36">
        <f t="shared" si="31"/>
        <v>-0.26605188313367234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14324500</v>
      </c>
      <c r="E116" s="31">
        <v>16311500</v>
      </c>
      <c r="F116" s="31">
        <v>6118884</v>
      </c>
      <c r="G116" s="36">
        <f t="shared" si="24"/>
        <v>0.42716213480400711</v>
      </c>
      <c r="H116" s="31">
        <v>1749371</v>
      </c>
      <c r="I116" s="36">
        <f t="shared" si="25"/>
        <v>0.12212440224789696</v>
      </c>
      <c r="J116" s="31">
        <v>232505</v>
      </c>
      <c r="K116" s="36">
        <f t="shared" si="26"/>
        <v>1.4254053888360972E-2</v>
      </c>
      <c r="L116" s="31">
        <v>0</v>
      </c>
      <c r="M116" s="36">
        <f t="shared" si="27"/>
        <v>0</v>
      </c>
      <c r="N116" s="31">
        <f t="shared" si="28"/>
        <v>8100760</v>
      </c>
      <c r="O116" s="36">
        <f t="shared" si="29"/>
        <v>0.49662875885111729</v>
      </c>
      <c r="P116" s="31">
        <v>2605706</v>
      </c>
      <c r="Q116" s="31">
        <v>13392000</v>
      </c>
      <c r="R116" s="31">
        <v>13597000</v>
      </c>
      <c r="S116" s="31">
        <v>12573505</v>
      </c>
      <c r="T116" s="36">
        <f t="shared" si="30"/>
        <v>0.92472641023755242</v>
      </c>
      <c r="U116" s="36">
        <f t="shared" si="31"/>
        <v>-0.91077082372301399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10697207</v>
      </c>
      <c r="E117" s="31">
        <v>10539954</v>
      </c>
      <c r="F117" s="31">
        <v>2793160</v>
      </c>
      <c r="G117" s="36">
        <f t="shared" si="24"/>
        <v>0.26111114798470292</v>
      </c>
      <c r="H117" s="31">
        <v>3211001</v>
      </c>
      <c r="I117" s="36">
        <f t="shared" si="25"/>
        <v>0.30017190468502664</v>
      </c>
      <c r="J117" s="31">
        <v>2500309</v>
      </c>
      <c r="K117" s="36">
        <f t="shared" si="26"/>
        <v>0.23722200305618033</v>
      </c>
      <c r="L117" s="31">
        <v>0</v>
      </c>
      <c r="M117" s="36">
        <f t="shared" si="27"/>
        <v>0</v>
      </c>
      <c r="N117" s="31">
        <f t="shared" si="28"/>
        <v>8504470</v>
      </c>
      <c r="O117" s="36">
        <f t="shared" si="29"/>
        <v>0.80687923305927145</v>
      </c>
      <c r="P117" s="31">
        <v>4485871</v>
      </c>
      <c r="Q117" s="31">
        <v>14078583</v>
      </c>
      <c r="R117" s="31">
        <v>17194089</v>
      </c>
      <c r="S117" s="31">
        <v>15489665</v>
      </c>
      <c r="T117" s="36">
        <f t="shared" si="30"/>
        <v>0.90087151462342674</v>
      </c>
      <c r="U117" s="36">
        <f t="shared" si="31"/>
        <v>-0.44262574648267861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419750</v>
      </c>
      <c r="E118" s="31">
        <v>520000</v>
      </c>
      <c r="F118" s="31">
        <v>220380</v>
      </c>
      <c r="G118" s="36">
        <f t="shared" si="24"/>
        <v>0.52502680166765936</v>
      </c>
      <c r="H118" s="31">
        <v>234555</v>
      </c>
      <c r="I118" s="36">
        <f t="shared" si="25"/>
        <v>0.55879690291840378</v>
      </c>
      <c r="J118" s="31">
        <v>40718</v>
      </c>
      <c r="K118" s="36">
        <f t="shared" si="26"/>
        <v>7.8303846153846154E-2</v>
      </c>
      <c r="L118" s="31">
        <v>0</v>
      </c>
      <c r="M118" s="36">
        <f t="shared" si="27"/>
        <v>0</v>
      </c>
      <c r="N118" s="31">
        <f t="shared" si="28"/>
        <v>495653</v>
      </c>
      <c r="O118" s="36">
        <f t="shared" si="29"/>
        <v>0.95317884615384618</v>
      </c>
      <c r="P118" s="31">
        <v>171182</v>
      </c>
      <c r="Q118" s="31">
        <v>400143</v>
      </c>
      <c r="R118" s="31">
        <v>400143</v>
      </c>
      <c r="S118" s="31">
        <v>1072608</v>
      </c>
      <c r="T118" s="36">
        <f t="shared" si="30"/>
        <v>2.6805616991925385</v>
      </c>
      <c r="U118" s="36">
        <f t="shared" si="31"/>
        <v>-0.76213620590949982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1463220</v>
      </c>
      <c r="E119" s="31">
        <v>1505060</v>
      </c>
      <c r="F119" s="31">
        <v>186615</v>
      </c>
      <c r="G119" s="36">
        <f t="shared" si="24"/>
        <v>0.12753721244925575</v>
      </c>
      <c r="H119" s="31">
        <v>257413</v>
      </c>
      <c r="I119" s="36">
        <f t="shared" si="25"/>
        <v>0.1759222809967059</v>
      </c>
      <c r="J119" s="31">
        <v>305262</v>
      </c>
      <c r="K119" s="36">
        <f t="shared" si="26"/>
        <v>0.20282380768873001</v>
      </c>
      <c r="L119" s="31">
        <v>0</v>
      </c>
      <c r="M119" s="36">
        <f t="shared" si="27"/>
        <v>0</v>
      </c>
      <c r="N119" s="31">
        <f t="shared" si="28"/>
        <v>749290</v>
      </c>
      <c r="O119" s="36">
        <f t="shared" si="29"/>
        <v>0.49784726190317996</v>
      </c>
      <c r="P119" s="31">
        <v>207450</v>
      </c>
      <c r="Q119" s="31">
        <v>13580552</v>
      </c>
      <c r="R119" s="31">
        <v>13068952</v>
      </c>
      <c r="S119" s="31">
        <v>586784</v>
      </c>
      <c r="T119" s="36">
        <f t="shared" si="30"/>
        <v>4.4899086016996617E-2</v>
      </c>
      <c r="U119" s="36">
        <f t="shared" si="31"/>
        <v>0.47149674620390458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34051679</v>
      </c>
      <c r="E121" s="32">
        <f>SUM(E113:E120)</f>
        <v>43480414</v>
      </c>
      <c r="F121" s="32">
        <f>SUM(F113:F120)</f>
        <v>9879792</v>
      </c>
      <c r="G121" s="37">
        <f t="shared" si="24"/>
        <v>0.29014111169085083</v>
      </c>
      <c r="H121" s="32">
        <f>SUM(H113:H120)</f>
        <v>12797573</v>
      </c>
      <c r="I121" s="37">
        <f t="shared" si="25"/>
        <v>0.37582795843928868</v>
      </c>
      <c r="J121" s="32">
        <f>SUM(J113:J120)</f>
        <v>5442938</v>
      </c>
      <c r="K121" s="37">
        <f t="shared" si="26"/>
        <v>0.12518137476795874</v>
      </c>
      <c r="L121" s="32">
        <f>SUM(L113:L120)</f>
        <v>0</v>
      </c>
      <c r="M121" s="37">
        <f t="shared" si="27"/>
        <v>0</v>
      </c>
      <c r="N121" s="32">
        <f t="shared" si="28"/>
        <v>28120303</v>
      </c>
      <c r="O121" s="37">
        <f t="shared" si="29"/>
        <v>0.64673494139223242</v>
      </c>
      <c r="P121" s="32">
        <f>SUM(P113:P120)</f>
        <v>10552551</v>
      </c>
      <c r="Q121" s="32">
        <f>SUM(Q113:Q120)</f>
        <v>46578053</v>
      </c>
      <c r="R121" s="32">
        <f>SUM(R113:R120)</f>
        <v>49059903</v>
      </c>
      <c r="S121" s="32">
        <f>SUM(S113:S120)</f>
        <v>34342535</v>
      </c>
      <c r="T121" s="37">
        <f t="shared" si="30"/>
        <v>0.70001228905813373</v>
      </c>
      <c r="U121" s="37">
        <f t="shared" si="31"/>
        <v>-0.48420642553634663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388020</v>
      </c>
      <c r="E122" s="31">
        <v>463857</v>
      </c>
      <c r="F122" s="31">
        <v>205532</v>
      </c>
      <c r="G122" s="36">
        <f t="shared" si="24"/>
        <v>0.52969434565228601</v>
      </c>
      <c r="H122" s="31">
        <v>249372</v>
      </c>
      <c r="I122" s="36">
        <f t="shared" si="25"/>
        <v>0.64267821246327506</v>
      </c>
      <c r="J122" s="31">
        <v>69099</v>
      </c>
      <c r="K122" s="36">
        <f t="shared" si="26"/>
        <v>0.14896616845277746</v>
      </c>
      <c r="L122" s="31">
        <v>0</v>
      </c>
      <c r="M122" s="36">
        <f t="shared" si="27"/>
        <v>0</v>
      </c>
      <c r="N122" s="31">
        <f t="shared" si="28"/>
        <v>524003</v>
      </c>
      <c r="O122" s="36">
        <f t="shared" si="29"/>
        <v>1.1296649613997418</v>
      </c>
      <c r="P122" s="31">
        <v>54864</v>
      </c>
      <c r="Q122" s="31">
        <v>467083</v>
      </c>
      <c r="R122" s="31">
        <v>369895</v>
      </c>
      <c r="S122" s="31">
        <v>265101</v>
      </c>
      <c r="T122" s="36">
        <f t="shared" si="30"/>
        <v>0.71669257491990968</v>
      </c>
      <c r="U122" s="36">
        <f t="shared" si="31"/>
        <v>0.25945975503062124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356158</v>
      </c>
      <c r="E123" s="31">
        <v>256158</v>
      </c>
      <c r="F123" s="31">
        <v>250362</v>
      </c>
      <c r="G123" s="36">
        <f t="shared" si="24"/>
        <v>0.70295206060231696</v>
      </c>
      <c r="H123" s="31">
        <v>46040</v>
      </c>
      <c r="I123" s="36">
        <f t="shared" si="25"/>
        <v>0.12926847073489856</v>
      </c>
      <c r="J123" s="31">
        <v>60920</v>
      </c>
      <c r="K123" s="36">
        <f t="shared" si="26"/>
        <v>0.23782196925335145</v>
      </c>
      <c r="L123" s="31">
        <v>0</v>
      </c>
      <c r="M123" s="36">
        <f t="shared" si="27"/>
        <v>0</v>
      </c>
      <c r="N123" s="31">
        <f t="shared" si="28"/>
        <v>357322</v>
      </c>
      <c r="O123" s="36">
        <f t="shared" si="29"/>
        <v>1.3949281302945837</v>
      </c>
      <c r="P123" s="31">
        <v>237030</v>
      </c>
      <c r="Q123" s="31">
        <v>237386</v>
      </c>
      <c r="R123" s="31">
        <v>339522</v>
      </c>
      <c r="S123" s="31">
        <v>400089</v>
      </c>
      <c r="T123" s="36">
        <f t="shared" si="30"/>
        <v>1.178389029282344</v>
      </c>
      <c r="U123" s="36">
        <f t="shared" si="31"/>
        <v>-0.74298611990043462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450120</v>
      </c>
      <c r="E124" s="31">
        <v>4213982</v>
      </c>
      <c r="F124" s="31">
        <v>1186366</v>
      </c>
      <c r="G124" s="36">
        <f t="shared" si="24"/>
        <v>2.6356660446103262</v>
      </c>
      <c r="H124" s="31">
        <v>1825136</v>
      </c>
      <c r="I124" s="36">
        <f t="shared" si="25"/>
        <v>4.0547765040433665</v>
      </c>
      <c r="J124" s="31">
        <v>591056</v>
      </c>
      <c r="K124" s="36">
        <f t="shared" si="26"/>
        <v>0.14026068454967297</v>
      </c>
      <c r="L124" s="31">
        <v>0</v>
      </c>
      <c r="M124" s="36">
        <f t="shared" si="27"/>
        <v>0</v>
      </c>
      <c r="N124" s="31">
        <f t="shared" si="28"/>
        <v>3602558</v>
      </c>
      <c r="O124" s="36">
        <f t="shared" si="29"/>
        <v>0.85490588236969212</v>
      </c>
      <c r="P124" s="31">
        <v>331506</v>
      </c>
      <c r="Q124" s="31">
        <v>1124268</v>
      </c>
      <c r="R124" s="31">
        <v>21047785</v>
      </c>
      <c r="S124" s="31">
        <v>543756</v>
      </c>
      <c r="T124" s="36">
        <f t="shared" si="30"/>
        <v>2.5834357392001107E-2</v>
      </c>
      <c r="U124" s="36">
        <f t="shared" si="31"/>
        <v>0.78294208852931768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1194298</v>
      </c>
      <c r="E126" s="32">
        <f>SUM(E122:E125)</f>
        <v>4933997</v>
      </c>
      <c r="F126" s="32">
        <f>SUM(F122:F125)</f>
        <v>1642260</v>
      </c>
      <c r="G126" s="37">
        <f t="shared" si="24"/>
        <v>1.3750839405240569</v>
      </c>
      <c r="H126" s="32">
        <f>SUM(H122:H125)</f>
        <v>2120548</v>
      </c>
      <c r="I126" s="37">
        <f t="shared" si="25"/>
        <v>1.7755602035672839</v>
      </c>
      <c r="J126" s="32">
        <f>SUM(J122:J125)</f>
        <v>721075</v>
      </c>
      <c r="K126" s="37">
        <f t="shared" si="26"/>
        <v>0.14614419100781781</v>
      </c>
      <c r="L126" s="32">
        <f>SUM(L122:L125)</f>
        <v>0</v>
      </c>
      <c r="M126" s="37">
        <f t="shared" si="27"/>
        <v>0</v>
      </c>
      <c r="N126" s="32">
        <f t="shared" si="28"/>
        <v>4483883</v>
      </c>
      <c r="O126" s="37">
        <f t="shared" si="29"/>
        <v>0.90877294817974152</v>
      </c>
      <c r="P126" s="32">
        <f>SUM(P122:P125)</f>
        <v>623400</v>
      </c>
      <c r="Q126" s="32">
        <f>SUM(Q122:Q125)</f>
        <v>1828737</v>
      </c>
      <c r="R126" s="32">
        <f>SUM(R122:R125)</f>
        <v>21757202</v>
      </c>
      <c r="S126" s="32">
        <f>SUM(S122:S125)</f>
        <v>1208946</v>
      </c>
      <c r="T126" s="37">
        <f t="shared" si="30"/>
        <v>5.5565324989858528E-2</v>
      </c>
      <c r="U126" s="37">
        <f t="shared" si="31"/>
        <v>0.15668110362528065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216</v>
      </c>
      <c r="E127" s="31">
        <v>216</v>
      </c>
      <c r="F127" s="31">
        <v>26</v>
      </c>
      <c r="G127" s="36">
        <f t="shared" si="24"/>
        <v>0.12037037037037036</v>
      </c>
      <c r="H127" s="31">
        <v>22</v>
      </c>
      <c r="I127" s="36">
        <f t="shared" si="25"/>
        <v>0.10185185185185185</v>
      </c>
      <c r="J127" s="31">
        <v>22</v>
      </c>
      <c r="K127" s="36">
        <f t="shared" si="26"/>
        <v>0.10185185185185185</v>
      </c>
      <c r="L127" s="31">
        <v>0</v>
      </c>
      <c r="M127" s="36">
        <f t="shared" si="27"/>
        <v>0</v>
      </c>
      <c r="N127" s="31">
        <f t="shared" si="28"/>
        <v>70</v>
      </c>
      <c r="O127" s="36">
        <f t="shared" si="29"/>
        <v>0.32407407407407407</v>
      </c>
      <c r="P127" s="31">
        <v>43</v>
      </c>
      <c r="Q127" s="31">
        <v>0</v>
      </c>
      <c r="R127" s="31">
        <v>0</v>
      </c>
      <c r="S127" s="31">
        <v>122</v>
      </c>
      <c r="T127" s="36">
        <f t="shared" si="30"/>
        <v>0</v>
      </c>
      <c r="U127" s="36">
        <f t="shared" si="31"/>
        <v>-0.48837209302325579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185075</v>
      </c>
      <c r="E128" s="31">
        <v>1695063</v>
      </c>
      <c r="F128" s="31">
        <v>1583651</v>
      </c>
      <c r="G128" s="36">
        <f t="shared" si="24"/>
        <v>8.5568066999864918</v>
      </c>
      <c r="H128" s="31">
        <v>48248</v>
      </c>
      <c r="I128" s="36">
        <f t="shared" si="25"/>
        <v>0.2606943131163042</v>
      </c>
      <c r="J128" s="31">
        <v>-1437746</v>
      </c>
      <c r="K128" s="36">
        <f t="shared" si="26"/>
        <v>-0.84819620273700747</v>
      </c>
      <c r="L128" s="31">
        <v>0</v>
      </c>
      <c r="M128" s="36">
        <f t="shared" si="27"/>
        <v>0</v>
      </c>
      <c r="N128" s="31">
        <f t="shared" si="28"/>
        <v>194153</v>
      </c>
      <c r="O128" s="36">
        <f t="shared" si="29"/>
        <v>0.11454028552331093</v>
      </c>
      <c r="P128" s="31">
        <v>21749</v>
      </c>
      <c r="Q128" s="31">
        <v>527997</v>
      </c>
      <c r="R128" s="31">
        <v>695893</v>
      </c>
      <c r="S128" s="31">
        <v>265730</v>
      </c>
      <c r="T128" s="36">
        <f t="shared" si="30"/>
        <v>0.38185468168238507</v>
      </c>
      <c r="U128" s="36">
        <f t="shared" si="31"/>
        <v>-67.106303738102895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6000000</v>
      </c>
      <c r="F129" s="31">
        <v>80243</v>
      </c>
      <c r="G129" s="36">
        <f t="shared" si="24"/>
        <v>0</v>
      </c>
      <c r="H129" s="31">
        <v>172490</v>
      </c>
      <c r="I129" s="36">
        <f t="shared" si="25"/>
        <v>0</v>
      </c>
      <c r="J129" s="31">
        <v>169525</v>
      </c>
      <c r="K129" s="36">
        <f t="shared" si="26"/>
        <v>2.8254166666666667E-2</v>
      </c>
      <c r="L129" s="31">
        <v>0</v>
      </c>
      <c r="M129" s="36">
        <f t="shared" si="27"/>
        <v>0</v>
      </c>
      <c r="N129" s="31">
        <f t="shared" si="28"/>
        <v>422258</v>
      </c>
      <c r="O129" s="36">
        <f t="shared" si="29"/>
        <v>7.0376333333333332E-2</v>
      </c>
      <c r="P129" s="31">
        <v>7711</v>
      </c>
      <c r="Q129" s="31">
        <v>0</v>
      </c>
      <c r="R129" s="31">
        <v>0</v>
      </c>
      <c r="S129" s="31">
        <v>22900</v>
      </c>
      <c r="T129" s="36">
        <f t="shared" si="30"/>
        <v>0</v>
      </c>
      <c r="U129" s="36">
        <f t="shared" si="31"/>
        <v>20.98482687070419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29470640</v>
      </c>
      <c r="E130" s="31">
        <v>31647726</v>
      </c>
      <c r="F130" s="31">
        <v>199451</v>
      </c>
      <c r="G130" s="36">
        <f t="shared" si="24"/>
        <v>6.767786515664404E-3</v>
      </c>
      <c r="H130" s="31">
        <v>1920439</v>
      </c>
      <c r="I130" s="36">
        <f t="shared" si="25"/>
        <v>6.5164482345819438E-2</v>
      </c>
      <c r="J130" s="31">
        <v>130332</v>
      </c>
      <c r="K130" s="36">
        <f t="shared" si="26"/>
        <v>4.1182105785420413E-3</v>
      </c>
      <c r="L130" s="31">
        <v>0</v>
      </c>
      <c r="M130" s="36">
        <f t="shared" si="27"/>
        <v>0</v>
      </c>
      <c r="N130" s="31">
        <f t="shared" si="28"/>
        <v>2250222</v>
      </c>
      <c r="O130" s="36">
        <f t="shared" si="29"/>
        <v>7.1102170184360172E-2</v>
      </c>
      <c r="P130" s="31">
        <v>127220</v>
      </c>
      <c r="Q130" s="31">
        <v>6837548</v>
      </c>
      <c r="R130" s="31">
        <v>28842416</v>
      </c>
      <c r="S130" s="31">
        <v>342913</v>
      </c>
      <c r="T130" s="36">
        <f t="shared" si="30"/>
        <v>1.1889191252216874E-2</v>
      </c>
      <c r="U130" s="36">
        <f t="shared" si="31"/>
        <v>2.4461562647382529E-2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16110119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29655931</v>
      </c>
      <c r="E132" s="32">
        <f>SUM(E127:E131)</f>
        <v>39343005</v>
      </c>
      <c r="F132" s="32">
        <f>SUM(F127:F131)</f>
        <v>1863371</v>
      </c>
      <c r="G132" s="37">
        <f t="shared" si="24"/>
        <v>6.2832996205716821E-2</v>
      </c>
      <c r="H132" s="32">
        <f>SUM(H127:H131)</f>
        <v>2141199</v>
      </c>
      <c r="I132" s="37">
        <f t="shared" si="25"/>
        <v>7.2201375165055523E-2</v>
      </c>
      <c r="J132" s="32">
        <f>SUM(J127:J131)</f>
        <v>-1137867</v>
      </c>
      <c r="K132" s="37">
        <f t="shared" si="26"/>
        <v>-2.8921710479410508E-2</v>
      </c>
      <c r="L132" s="32">
        <f>SUM(L127:L131)</f>
        <v>0</v>
      </c>
      <c r="M132" s="37">
        <f t="shared" si="27"/>
        <v>0</v>
      </c>
      <c r="N132" s="32">
        <f t="shared" si="28"/>
        <v>2866703</v>
      </c>
      <c r="O132" s="37">
        <f t="shared" si="29"/>
        <v>7.2864363055135217E-2</v>
      </c>
      <c r="P132" s="32">
        <f>SUM(P127:P131)</f>
        <v>156723</v>
      </c>
      <c r="Q132" s="32">
        <f>SUM(Q127:Q131)</f>
        <v>23475664</v>
      </c>
      <c r="R132" s="32">
        <f>SUM(R127:R131)</f>
        <v>29538309</v>
      </c>
      <c r="S132" s="32">
        <f>SUM(S127:S131)</f>
        <v>631665</v>
      </c>
      <c r="T132" s="37">
        <f t="shared" si="30"/>
        <v>2.1384602618924463E-2</v>
      </c>
      <c r="U132" s="37">
        <f t="shared" si="31"/>
        <v>-8.2603702073084371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3213741</v>
      </c>
      <c r="E133" s="31">
        <v>5099569</v>
      </c>
      <c r="F133" s="31">
        <v>1490120</v>
      </c>
      <c r="G133" s="36">
        <f t="shared" si="24"/>
        <v>0.46367146574661744</v>
      </c>
      <c r="H133" s="31">
        <v>2011998</v>
      </c>
      <c r="I133" s="36">
        <f t="shared" si="25"/>
        <v>0.62606102980918499</v>
      </c>
      <c r="J133" s="31">
        <v>1863135</v>
      </c>
      <c r="K133" s="36">
        <f t="shared" si="26"/>
        <v>0.36535146401588053</v>
      </c>
      <c r="L133" s="31">
        <v>0</v>
      </c>
      <c r="M133" s="36">
        <f t="shared" si="27"/>
        <v>0</v>
      </c>
      <c r="N133" s="31">
        <f t="shared" si="28"/>
        <v>5365253</v>
      </c>
      <c r="O133" s="36">
        <f t="shared" si="29"/>
        <v>1.0520993048628227</v>
      </c>
      <c r="P133" s="31">
        <v>1138100</v>
      </c>
      <c r="Q133" s="31">
        <v>4362187</v>
      </c>
      <c r="R133" s="31">
        <v>4188187</v>
      </c>
      <c r="S133" s="31">
        <v>3535753</v>
      </c>
      <c r="T133" s="36">
        <f t="shared" si="30"/>
        <v>0.84422042282257215</v>
      </c>
      <c r="U133" s="36">
        <f t="shared" si="31"/>
        <v>0.6370573763289693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1392711</v>
      </c>
      <c r="E134" s="31">
        <v>1350633</v>
      </c>
      <c r="F134" s="31">
        <v>6967</v>
      </c>
      <c r="G134" s="36">
        <f t="shared" si="24"/>
        <v>5.0024735928703087E-3</v>
      </c>
      <c r="H134" s="31">
        <v>938949</v>
      </c>
      <c r="I134" s="36">
        <f t="shared" si="25"/>
        <v>0.6741879686453256</v>
      </c>
      <c r="J134" s="31">
        <v>14763</v>
      </c>
      <c r="K134" s="36">
        <f t="shared" si="26"/>
        <v>1.093043039819107E-2</v>
      </c>
      <c r="L134" s="31">
        <v>0</v>
      </c>
      <c r="M134" s="36">
        <f t="shared" si="27"/>
        <v>0</v>
      </c>
      <c r="N134" s="31">
        <f t="shared" si="28"/>
        <v>960679</v>
      </c>
      <c r="O134" s="36">
        <f t="shared" si="29"/>
        <v>0.71128056252142513</v>
      </c>
      <c r="P134" s="31">
        <v>420286</v>
      </c>
      <c r="Q134" s="31">
        <v>968225</v>
      </c>
      <c r="R134" s="31">
        <v>1495084</v>
      </c>
      <c r="S134" s="31">
        <v>1111005</v>
      </c>
      <c r="T134" s="36">
        <f t="shared" si="30"/>
        <v>0.7431054041110734</v>
      </c>
      <c r="U134" s="36">
        <f t="shared" si="31"/>
        <v>-0.96487391918836218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1153740</v>
      </c>
      <c r="E135" s="31">
        <v>350830</v>
      </c>
      <c r="F135" s="31">
        <v>-18236</v>
      </c>
      <c r="G135" s="36">
        <f t="shared" si="24"/>
        <v>-1.5805987484181879E-2</v>
      </c>
      <c r="H135" s="31">
        <v>19522</v>
      </c>
      <c r="I135" s="36">
        <f t="shared" si="25"/>
        <v>1.6920623364016157E-2</v>
      </c>
      <c r="J135" s="31">
        <v>208202</v>
      </c>
      <c r="K135" s="36">
        <f t="shared" si="26"/>
        <v>0.59345551976740873</v>
      </c>
      <c r="L135" s="31">
        <v>0</v>
      </c>
      <c r="M135" s="36">
        <f t="shared" si="27"/>
        <v>0</v>
      </c>
      <c r="N135" s="31">
        <f t="shared" si="28"/>
        <v>209488</v>
      </c>
      <c r="O135" s="36">
        <f t="shared" si="29"/>
        <v>0.59712111278967017</v>
      </c>
      <c r="P135" s="31">
        <v>-1208817</v>
      </c>
      <c r="Q135" s="31">
        <v>9160885</v>
      </c>
      <c r="R135" s="31">
        <v>9160885</v>
      </c>
      <c r="S135" s="31">
        <v>404567</v>
      </c>
      <c r="T135" s="36">
        <f t="shared" si="30"/>
        <v>4.4162436271168122E-2</v>
      </c>
      <c r="U135" s="36">
        <f t="shared" si="31"/>
        <v>-1.1722361614702639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20882220</v>
      </c>
      <c r="E136" s="31">
        <v>20882220</v>
      </c>
      <c r="F136" s="31">
        <v>9540909</v>
      </c>
      <c r="G136" s="36">
        <f t="shared" si="24"/>
        <v>0.45689150866143541</v>
      </c>
      <c r="H136" s="31">
        <v>7658917</v>
      </c>
      <c r="I136" s="36">
        <f t="shared" si="25"/>
        <v>0.36676737435004514</v>
      </c>
      <c r="J136" s="31">
        <v>5724545</v>
      </c>
      <c r="K136" s="36">
        <f t="shared" si="26"/>
        <v>0.27413488604180974</v>
      </c>
      <c r="L136" s="31">
        <v>0</v>
      </c>
      <c r="M136" s="36">
        <f t="shared" si="27"/>
        <v>0</v>
      </c>
      <c r="N136" s="31">
        <f t="shared" si="28"/>
        <v>22924371</v>
      </c>
      <c r="O136" s="36">
        <f t="shared" si="29"/>
        <v>1.0977937690532904</v>
      </c>
      <c r="P136" s="31">
        <v>5510111</v>
      </c>
      <c r="Q136" s="31">
        <v>20100000</v>
      </c>
      <c r="R136" s="31">
        <v>20100000</v>
      </c>
      <c r="S136" s="31">
        <v>19977608</v>
      </c>
      <c r="T136" s="36">
        <f t="shared" si="30"/>
        <v>0.9939108457711443</v>
      </c>
      <c r="U136" s="36">
        <f t="shared" si="31"/>
        <v>3.8916457399859938E-2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26642412</v>
      </c>
      <c r="E137" s="32">
        <f>SUM(E133:E136)</f>
        <v>27683252</v>
      </c>
      <c r="F137" s="32">
        <f>SUM(F133:F136)</f>
        <v>11019760</v>
      </c>
      <c r="G137" s="37">
        <f t="shared" ref="G137:G170" si="32">IF(($D137     =0),0,($F137     /$D137     ))</f>
        <v>0.41361720552928916</v>
      </c>
      <c r="H137" s="32">
        <f>SUM(H133:H136)</f>
        <v>10629386</v>
      </c>
      <c r="I137" s="37">
        <f t="shared" ref="I137:I170" si="33">IF(($D137     =0),0,($H137     /$D137     ))</f>
        <v>0.398964853482485</v>
      </c>
      <c r="J137" s="32">
        <f>SUM(J133:J136)</f>
        <v>7810645</v>
      </c>
      <c r="K137" s="37">
        <f t="shared" ref="K137:K170" si="34">IF(($E137     =0),0,($J137     /$E137     ))</f>
        <v>0.28214333344940834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29459791</v>
      </c>
      <c r="O137" s="37">
        <f t="shared" ref="O137:O170" si="37">IF(($E137     =0),0,($N137     /$E137     ))</f>
        <v>1.0641737827622275</v>
      </c>
      <c r="P137" s="32">
        <f>SUM(P133:P136)</f>
        <v>5859680</v>
      </c>
      <c r="Q137" s="32">
        <f>SUM(Q133:Q136)</f>
        <v>34591297</v>
      </c>
      <c r="R137" s="32">
        <f>SUM(R133:R136)</f>
        <v>34944156</v>
      </c>
      <c r="S137" s="32">
        <f>SUM(S133:S136)</f>
        <v>25028933</v>
      </c>
      <c r="T137" s="37">
        <f t="shared" ref="T137:T170" si="38">IF(($R137     =0),0,($S137     /$R137     ))</f>
        <v>0.71625518727652204</v>
      </c>
      <c r="U137" s="37">
        <f t="shared" ref="U137:U170" si="39">IF(($P137     =0),0,(($J137     /$P137     )-1))</f>
        <v>0.33294736231330035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62220946</v>
      </c>
      <c r="E138" s="31">
        <v>62220946</v>
      </c>
      <c r="F138" s="31">
        <v>17722440</v>
      </c>
      <c r="G138" s="36">
        <f t="shared" si="32"/>
        <v>0.28483077065398521</v>
      </c>
      <c r="H138" s="31">
        <v>11361498</v>
      </c>
      <c r="I138" s="36">
        <f t="shared" si="33"/>
        <v>0.18259924881244974</v>
      </c>
      <c r="J138" s="31">
        <v>9852740</v>
      </c>
      <c r="K138" s="36">
        <f t="shared" si="34"/>
        <v>0.15835085503200161</v>
      </c>
      <c r="L138" s="31">
        <v>0</v>
      </c>
      <c r="M138" s="36">
        <f t="shared" si="35"/>
        <v>0</v>
      </c>
      <c r="N138" s="31">
        <f t="shared" si="36"/>
        <v>38936678</v>
      </c>
      <c r="O138" s="36">
        <f t="shared" si="37"/>
        <v>0.62578087449843656</v>
      </c>
      <c r="P138" s="31">
        <v>9497675</v>
      </c>
      <c r="Q138" s="31">
        <v>58377098</v>
      </c>
      <c r="R138" s="31">
        <v>60083139</v>
      </c>
      <c r="S138" s="31">
        <v>45206661</v>
      </c>
      <c r="T138" s="36">
        <f t="shared" si="38"/>
        <v>0.75240178446735284</v>
      </c>
      <c r="U138" s="36">
        <f t="shared" si="39"/>
        <v>3.7384412500954145E-2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31254327</v>
      </c>
      <c r="E139" s="31">
        <v>30854327</v>
      </c>
      <c r="F139" s="31">
        <v>12685332</v>
      </c>
      <c r="G139" s="36">
        <f t="shared" si="32"/>
        <v>0.40587442500361631</v>
      </c>
      <c r="H139" s="31">
        <v>10441790</v>
      </c>
      <c r="I139" s="36">
        <f t="shared" si="33"/>
        <v>0.33409102042094846</v>
      </c>
      <c r="J139" s="31">
        <v>7848065</v>
      </c>
      <c r="K139" s="36">
        <f t="shared" si="34"/>
        <v>0.25435865121932494</v>
      </c>
      <c r="L139" s="31">
        <v>0</v>
      </c>
      <c r="M139" s="36">
        <f t="shared" si="35"/>
        <v>0</v>
      </c>
      <c r="N139" s="31">
        <f t="shared" si="36"/>
        <v>30975187</v>
      </c>
      <c r="O139" s="36">
        <f t="shared" si="37"/>
        <v>1.0039171167142942</v>
      </c>
      <c r="P139" s="31">
        <v>6565966</v>
      </c>
      <c r="Q139" s="31">
        <v>31175679</v>
      </c>
      <c r="R139" s="31">
        <v>29931914</v>
      </c>
      <c r="S139" s="31">
        <v>29199512</v>
      </c>
      <c r="T139" s="36">
        <f t="shared" si="38"/>
        <v>0.97553106694079106</v>
      </c>
      <c r="U139" s="36">
        <f t="shared" si="39"/>
        <v>0.19526433734198445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2000000</v>
      </c>
      <c r="E140" s="31">
        <v>2466218</v>
      </c>
      <c r="F140" s="31">
        <v>503283</v>
      </c>
      <c r="G140" s="36">
        <f t="shared" si="32"/>
        <v>0.25164150000000002</v>
      </c>
      <c r="H140" s="31">
        <v>720547</v>
      </c>
      <c r="I140" s="36">
        <f t="shared" si="33"/>
        <v>0.36027350000000002</v>
      </c>
      <c r="J140" s="31">
        <v>1000672</v>
      </c>
      <c r="K140" s="36">
        <f t="shared" si="34"/>
        <v>0.40575164077141601</v>
      </c>
      <c r="L140" s="31">
        <v>0</v>
      </c>
      <c r="M140" s="36">
        <f t="shared" si="35"/>
        <v>0</v>
      </c>
      <c r="N140" s="31">
        <f t="shared" si="36"/>
        <v>2224502</v>
      </c>
      <c r="O140" s="36">
        <f t="shared" si="37"/>
        <v>0.90198919965712687</v>
      </c>
      <c r="P140" s="31">
        <v>372545</v>
      </c>
      <c r="Q140" s="31">
        <v>3127940</v>
      </c>
      <c r="R140" s="31">
        <v>5127940</v>
      </c>
      <c r="S140" s="31">
        <v>1076799</v>
      </c>
      <c r="T140" s="36">
        <f t="shared" si="38"/>
        <v>0.20998666131038976</v>
      </c>
      <c r="U140" s="36">
        <f t="shared" si="39"/>
        <v>1.6860432967829388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186453</v>
      </c>
      <c r="E141" s="31">
        <v>162062</v>
      </c>
      <c r="F141" s="31">
        <v>36697</v>
      </c>
      <c r="G141" s="36">
        <f t="shared" si="32"/>
        <v>0.1968163558644806</v>
      </c>
      <c r="H141" s="31">
        <v>40738</v>
      </c>
      <c r="I141" s="36">
        <f t="shared" si="33"/>
        <v>0.21848937802019813</v>
      </c>
      <c r="J141" s="31">
        <v>86658</v>
      </c>
      <c r="K141" s="36">
        <f t="shared" si="34"/>
        <v>0.5347212795103109</v>
      </c>
      <c r="L141" s="31">
        <v>0</v>
      </c>
      <c r="M141" s="36">
        <f t="shared" si="35"/>
        <v>0</v>
      </c>
      <c r="N141" s="31">
        <f t="shared" si="36"/>
        <v>164093</v>
      </c>
      <c r="O141" s="36">
        <f t="shared" si="37"/>
        <v>1.0125322407473683</v>
      </c>
      <c r="P141" s="31">
        <v>46725</v>
      </c>
      <c r="Q141" s="31">
        <v>61450</v>
      </c>
      <c r="R141" s="31">
        <v>13629</v>
      </c>
      <c r="S141" s="31">
        <v>125536</v>
      </c>
      <c r="T141" s="36">
        <f t="shared" si="38"/>
        <v>9.2109472448455492</v>
      </c>
      <c r="U141" s="36">
        <f t="shared" si="39"/>
        <v>0.85463884430176562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178780</v>
      </c>
      <c r="E142" s="31">
        <v>42832597</v>
      </c>
      <c r="F142" s="31">
        <v>133808</v>
      </c>
      <c r="G142" s="36">
        <f t="shared" si="32"/>
        <v>0.74845060968788457</v>
      </c>
      <c r="H142" s="31">
        <v>290780</v>
      </c>
      <c r="I142" s="36">
        <f t="shared" si="33"/>
        <v>1.6264682850430696</v>
      </c>
      <c r="J142" s="31">
        <v>208070</v>
      </c>
      <c r="K142" s="36">
        <f t="shared" si="34"/>
        <v>4.8577488775663081E-3</v>
      </c>
      <c r="L142" s="31">
        <v>0</v>
      </c>
      <c r="M142" s="36">
        <f t="shared" si="35"/>
        <v>0</v>
      </c>
      <c r="N142" s="31">
        <f t="shared" si="36"/>
        <v>632658</v>
      </c>
      <c r="O142" s="36">
        <f t="shared" si="37"/>
        <v>1.4770479595248451E-2</v>
      </c>
      <c r="P142" s="31">
        <v>142149</v>
      </c>
      <c r="Q142" s="31">
        <v>524325</v>
      </c>
      <c r="R142" s="31">
        <v>524325</v>
      </c>
      <c r="S142" s="31">
        <v>349794</v>
      </c>
      <c r="T142" s="36">
        <f t="shared" si="38"/>
        <v>0.66713202689171791</v>
      </c>
      <c r="U142" s="36">
        <f t="shared" si="39"/>
        <v>0.46374578787047405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68000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117665</v>
      </c>
      <c r="Q143" s="31">
        <v>0</v>
      </c>
      <c r="R143" s="31">
        <v>201712</v>
      </c>
      <c r="S143" s="31">
        <v>117665</v>
      </c>
      <c r="T143" s="36">
        <f t="shared" si="38"/>
        <v>0.58333168081224718</v>
      </c>
      <c r="U143" s="36">
        <f t="shared" si="39"/>
        <v>-1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95908506</v>
      </c>
      <c r="E144" s="32">
        <f>SUM(E138:E143)</f>
        <v>138536150</v>
      </c>
      <c r="F144" s="32">
        <f>SUM(F138:F143)</f>
        <v>31081560</v>
      </c>
      <c r="G144" s="37">
        <f t="shared" si="32"/>
        <v>0.32407511383818238</v>
      </c>
      <c r="H144" s="32">
        <f>SUM(H138:H143)</f>
        <v>22855353</v>
      </c>
      <c r="I144" s="37">
        <f t="shared" si="33"/>
        <v>0.23830371208159576</v>
      </c>
      <c r="J144" s="32">
        <f>SUM(J138:J143)</f>
        <v>18996205</v>
      </c>
      <c r="K144" s="37">
        <f t="shared" si="34"/>
        <v>0.1371209247550188</v>
      </c>
      <c r="L144" s="32">
        <f>SUM(L138:L143)</f>
        <v>0</v>
      </c>
      <c r="M144" s="37">
        <f t="shared" si="35"/>
        <v>0</v>
      </c>
      <c r="N144" s="32">
        <f t="shared" si="36"/>
        <v>72933118</v>
      </c>
      <c r="O144" s="37">
        <f t="shared" si="37"/>
        <v>0.52645549916032741</v>
      </c>
      <c r="P144" s="32">
        <f>SUM(P138:P143)</f>
        <v>16742725</v>
      </c>
      <c r="Q144" s="32">
        <f>SUM(Q138:Q143)</f>
        <v>93266492</v>
      </c>
      <c r="R144" s="32">
        <f>SUM(R138:R143)</f>
        <v>95882659</v>
      </c>
      <c r="S144" s="32">
        <f>SUM(S138:S143)</f>
        <v>76075967</v>
      </c>
      <c r="T144" s="37">
        <f t="shared" si="38"/>
        <v>0.79342779803384467</v>
      </c>
      <c r="U144" s="37">
        <f t="shared" si="39"/>
        <v>0.13459457764491733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3880573</v>
      </c>
      <c r="E145" s="31">
        <v>3811375</v>
      </c>
      <c r="F145" s="31">
        <v>1732572</v>
      </c>
      <c r="G145" s="36">
        <f t="shared" si="32"/>
        <v>0.44647323990555005</v>
      </c>
      <c r="H145" s="31">
        <v>1761096</v>
      </c>
      <c r="I145" s="36">
        <f t="shared" si="33"/>
        <v>0.45382370077820983</v>
      </c>
      <c r="J145" s="31">
        <v>525567</v>
      </c>
      <c r="K145" s="36">
        <f t="shared" si="34"/>
        <v>0.1378943294742711</v>
      </c>
      <c r="L145" s="31">
        <v>0</v>
      </c>
      <c r="M145" s="36">
        <f t="shared" si="35"/>
        <v>0</v>
      </c>
      <c r="N145" s="31">
        <f t="shared" si="36"/>
        <v>4019235</v>
      </c>
      <c r="O145" s="36">
        <f t="shared" si="37"/>
        <v>1.054536748548752</v>
      </c>
      <c r="P145" s="31">
        <v>262650</v>
      </c>
      <c r="Q145" s="31">
        <v>3322989</v>
      </c>
      <c r="R145" s="31">
        <v>2995242</v>
      </c>
      <c r="S145" s="31">
        <v>2616473</v>
      </c>
      <c r="T145" s="36">
        <f t="shared" si="38"/>
        <v>0.87354310603283469</v>
      </c>
      <c r="U145" s="36">
        <f t="shared" si="39"/>
        <v>1.0010165619645917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35465862</v>
      </c>
      <c r="E146" s="31">
        <v>35525862</v>
      </c>
      <c r="F146" s="31">
        <v>14785243</v>
      </c>
      <c r="G146" s="36">
        <f t="shared" si="32"/>
        <v>0.41688661056652171</v>
      </c>
      <c r="H146" s="31">
        <v>8245081</v>
      </c>
      <c r="I146" s="36">
        <f t="shared" si="33"/>
        <v>0.23247936283065671</v>
      </c>
      <c r="J146" s="31">
        <v>9015800</v>
      </c>
      <c r="K146" s="36">
        <f t="shared" si="34"/>
        <v>0.25378131570741336</v>
      </c>
      <c r="L146" s="31">
        <v>0</v>
      </c>
      <c r="M146" s="36">
        <f t="shared" si="35"/>
        <v>0</v>
      </c>
      <c r="N146" s="31">
        <f t="shared" si="36"/>
        <v>32046124</v>
      </c>
      <c r="O146" s="36">
        <f t="shared" si="37"/>
        <v>0.90205056811851603</v>
      </c>
      <c r="P146" s="31">
        <v>8866501</v>
      </c>
      <c r="Q146" s="31">
        <v>35565862</v>
      </c>
      <c r="R146" s="31">
        <v>35465862</v>
      </c>
      <c r="S146" s="31">
        <v>35519756</v>
      </c>
      <c r="T146" s="36">
        <f t="shared" si="38"/>
        <v>1.0015196021458608</v>
      </c>
      <c r="U146" s="36">
        <f t="shared" si="39"/>
        <v>1.6838547697676898E-2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53261683</v>
      </c>
      <c r="E147" s="31">
        <v>53176683</v>
      </c>
      <c r="F147" s="31">
        <v>34137444</v>
      </c>
      <c r="G147" s="36">
        <f t="shared" si="32"/>
        <v>0.64093813933742949</v>
      </c>
      <c r="H147" s="31">
        <v>1406</v>
      </c>
      <c r="I147" s="36">
        <f t="shared" si="33"/>
        <v>2.6397964179990332E-5</v>
      </c>
      <c r="J147" s="31">
        <v>19530955</v>
      </c>
      <c r="K147" s="36">
        <f t="shared" si="34"/>
        <v>0.36728419108051552</v>
      </c>
      <c r="L147" s="31">
        <v>0</v>
      </c>
      <c r="M147" s="36">
        <f t="shared" si="35"/>
        <v>0</v>
      </c>
      <c r="N147" s="31">
        <f t="shared" si="36"/>
        <v>53669805</v>
      </c>
      <c r="O147" s="36">
        <f t="shared" si="37"/>
        <v>1.0092732749050932</v>
      </c>
      <c r="P147" s="31">
        <v>20972437</v>
      </c>
      <c r="Q147" s="31">
        <v>52592995</v>
      </c>
      <c r="R147" s="31">
        <v>52630174</v>
      </c>
      <c r="S147" s="31">
        <v>52603968</v>
      </c>
      <c r="T147" s="36">
        <f t="shared" si="38"/>
        <v>0.99950207270832891</v>
      </c>
      <c r="U147" s="36">
        <f t="shared" si="39"/>
        <v>-6.8732212665604808E-2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7754261</v>
      </c>
      <c r="E148" s="31">
        <v>7656522</v>
      </c>
      <c r="F148" s="31">
        <v>3050979</v>
      </c>
      <c r="G148" s="36">
        <f t="shared" si="32"/>
        <v>0.39345838371960912</v>
      </c>
      <c r="H148" s="31">
        <v>5392</v>
      </c>
      <c r="I148" s="36">
        <f t="shared" si="33"/>
        <v>6.9535962227735182E-4</v>
      </c>
      <c r="J148" s="31">
        <v>2482799</v>
      </c>
      <c r="K148" s="36">
        <f t="shared" si="34"/>
        <v>0.32427243074597056</v>
      </c>
      <c r="L148" s="31">
        <v>0</v>
      </c>
      <c r="M148" s="36">
        <f t="shared" si="35"/>
        <v>0</v>
      </c>
      <c r="N148" s="31">
        <f t="shared" si="36"/>
        <v>5539170</v>
      </c>
      <c r="O148" s="36">
        <f t="shared" si="37"/>
        <v>0.72345772662835683</v>
      </c>
      <c r="P148" s="31">
        <v>65746</v>
      </c>
      <c r="Q148" s="31">
        <v>114750</v>
      </c>
      <c r="R148" s="31">
        <v>2714750</v>
      </c>
      <c r="S148" s="31">
        <v>99266</v>
      </c>
      <c r="T148" s="36">
        <f t="shared" si="38"/>
        <v>3.6565429597568838E-2</v>
      </c>
      <c r="U148" s="36">
        <f t="shared" si="39"/>
        <v>36.763498920086391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4270000</v>
      </c>
      <c r="E149" s="31">
        <v>4270000</v>
      </c>
      <c r="F149" s="31">
        <v>1196579</v>
      </c>
      <c r="G149" s="36">
        <f t="shared" si="32"/>
        <v>0.28022927400468384</v>
      </c>
      <c r="H149" s="31">
        <v>1923500</v>
      </c>
      <c r="I149" s="36">
        <f t="shared" si="33"/>
        <v>0.45046838407494144</v>
      </c>
      <c r="J149" s="31">
        <v>1282000</v>
      </c>
      <c r="K149" s="36">
        <f t="shared" si="34"/>
        <v>0.3002341920374707</v>
      </c>
      <c r="L149" s="31">
        <v>0</v>
      </c>
      <c r="M149" s="36">
        <f t="shared" si="35"/>
        <v>0</v>
      </c>
      <c r="N149" s="31">
        <f t="shared" si="36"/>
        <v>4402079</v>
      </c>
      <c r="O149" s="36">
        <f t="shared" si="37"/>
        <v>1.0309318501170961</v>
      </c>
      <c r="P149" s="31">
        <v>-636971</v>
      </c>
      <c r="Q149" s="31">
        <v>5383000</v>
      </c>
      <c r="R149" s="31">
        <v>5082000</v>
      </c>
      <c r="S149" s="31">
        <v>4919018</v>
      </c>
      <c r="T149" s="36">
        <f t="shared" si="38"/>
        <v>0.96792955529319169</v>
      </c>
      <c r="U149" s="36">
        <f t="shared" si="39"/>
        <v>-3.0126504974323791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104632379</v>
      </c>
      <c r="E150" s="32">
        <f>SUM(E145:E149)</f>
        <v>104440442</v>
      </c>
      <c r="F150" s="32">
        <f>SUM(F145:F149)</f>
        <v>54902817</v>
      </c>
      <c r="G150" s="37">
        <f t="shared" si="32"/>
        <v>0.52472109995702187</v>
      </c>
      <c r="H150" s="32">
        <f>SUM(H145:H149)</f>
        <v>11936475</v>
      </c>
      <c r="I150" s="37">
        <f t="shared" si="33"/>
        <v>0.11408012619114777</v>
      </c>
      <c r="J150" s="32">
        <f>SUM(J145:J149)</f>
        <v>32837121</v>
      </c>
      <c r="K150" s="37">
        <f t="shared" si="34"/>
        <v>0.31441001561444942</v>
      </c>
      <c r="L150" s="32">
        <f>SUM(L145:L149)</f>
        <v>0</v>
      </c>
      <c r="M150" s="37">
        <f t="shared" si="35"/>
        <v>0</v>
      </c>
      <c r="N150" s="32">
        <f t="shared" si="36"/>
        <v>99676413</v>
      </c>
      <c r="O150" s="37">
        <f t="shared" si="37"/>
        <v>0.95438520836593166</v>
      </c>
      <c r="P150" s="32">
        <f>SUM(P145:P149)</f>
        <v>29530363</v>
      </c>
      <c r="Q150" s="32">
        <f>SUM(Q145:Q149)</f>
        <v>96979596</v>
      </c>
      <c r="R150" s="32">
        <f>SUM(R145:R149)</f>
        <v>98888028</v>
      </c>
      <c r="S150" s="32">
        <f>SUM(S145:S149)</f>
        <v>95758481</v>
      </c>
      <c r="T150" s="37">
        <f t="shared" si="38"/>
        <v>0.96835261999561772</v>
      </c>
      <c r="U150" s="37">
        <f t="shared" si="39"/>
        <v>0.1119782374500442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1510900</v>
      </c>
      <c r="E151" s="31">
        <v>1510900</v>
      </c>
      <c r="F151" s="31">
        <v>256925</v>
      </c>
      <c r="G151" s="36">
        <f t="shared" si="32"/>
        <v>0.17004765371632802</v>
      </c>
      <c r="H151" s="31">
        <v>253741</v>
      </c>
      <c r="I151" s="36">
        <f t="shared" si="33"/>
        <v>0.16794030048315572</v>
      </c>
      <c r="J151" s="31">
        <v>384110</v>
      </c>
      <c r="K151" s="36">
        <f t="shared" si="34"/>
        <v>0.25422595803825532</v>
      </c>
      <c r="L151" s="31">
        <v>0</v>
      </c>
      <c r="M151" s="36">
        <f t="shared" si="35"/>
        <v>0</v>
      </c>
      <c r="N151" s="31">
        <f t="shared" si="36"/>
        <v>894776</v>
      </c>
      <c r="O151" s="36">
        <f t="shared" si="37"/>
        <v>0.59221391223773912</v>
      </c>
      <c r="P151" s="31">
        <v>0</v>
      </c>
      <c r="Q151" s="31">
        <v>1533000</v>
      </c>
      <c r="R151" s="31">
        <v>1609000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14425600</v>
      </c>
      <c r="E152" s="31">
        <v>15812793</v>
      </c>
      <c r="F152" s="31">
        <v>7009449</v>
      </c>
      <c r="G152" s="36">
        <f t="shared" si="32"/>
        <v>0.4859034632874889</v>
      </c>
      <c r="H152" s="31">
        <v>7072814</v>
      </c>
      <c r="I152" s="36">
        <f t="shared" si="33"/>
        <v>0.49029600155279501</v>
      </c>
      <c r="J152" s="31">
        <v>1884299</v>
      </c>
      <c r="K152" s="36">
        <f t="shared" si="34"/>
        <v>0.11916294610319632</v>
      </c>
      <c r="L152" s="31">
        <v>0</v>
      </c>
      <c r="M152" s="36">
        <f t="shared" si="35"/>
        <v>0</v>
      </c>
      <c r="N152" s="31">
        <f t="shared" si="36"/>
        <v>15966562</v>
      </c>
      <c r="O152" s="36">
        <f t="shared" si="37"/>
        <v>1.0097243415505408</v>
      </c>
      <c r="P152" s="31">
        <v>92047858</v>
      </c>
      <c r="Q152" s="31">
        <v>14529300</v>
      </c>
      <c r="R152" s="31">
        <v>15783900</v>
      </c>
      <c r="S152" s="31">
        <v>95996524</v>
      </c>
      <c r="T152" s="36">
        <f t="shared" si="38"/>
        <v>6.0819267734843736</v>
      </c>
      <c r="U152" s="36">
        <f t="shared" si="39"/>
        <v>-0.97952913798385188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5164030</v>
      </c>
      <c r="E153" s="31">
        <v>5259030</v>
      </c>
      <c r="F153" s="31">
        <v>912830</v>
      </c>
      <c r="G153" s="36">
        <f t="shared" si="32"/>
        <v>0.17676698237616745</v>
      </c>
      <c r="H153" s="31">
        <v>1305205</v>
      </c>
      <c r="I153" s="36">
        <f t="shared" si="33"/>
        <v>0.25274930625887149</v>
      </c>
      <c r="J153" s="31">
        <v>856251</v>
      </c>
      <c r="K153" s="36">
        <f t="shared" si="34"/>
        <v>0.16281538610732396</v>
      </c>
      <c r="L153" s="31">
        <v>0</v>
      </c>
      <c r="M153" s="36">
        <f t="shared" si="35"/>
        <v>0</v>
      </c>
      <c r="N153" s="31">
        <f t="shared" si="36"/>
        <v>3074286</v>
      </c>
      <c r="O153" s="36">
        <f t="shared" si="37"/>
        <v>0.58457282046308923</v>
      </c>
      <c r="P153" s="31">
        <v>1975980</v>
      </c>
      <c r="Q153" s="31">
        <v>10017420</v>
      </c>
      <c r="R153" s="31">
        <v>9117720</v>
      </c>
      <c r="S153" s="31">
        <v>3991272</v>
      </c>
      <c r="T153" s="36">
        <f t="shared" si="38"/>
        <v>0.43774891091193852</v>
      </c>
      <c r="U153" s="36">
        <f t="shared" si="39"/>
        <v>-0.56667020921264388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24539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71336</v>
      </c>
      <c r="E155" s="31">
        <v>71336</v>
      </c>
      <c r="F155" s="31">
        <v>16050</v>
      </c>
      <c r="G155" s="36">
        <f t="shared" si="32"/>
        <v>0.22499158909947292</v>
      </c>
      <c r="H155" s="31">
        <v>12413</v>
      </c>
      <c r="I155" s="36">
        <f t="shared" si="33"/>
        <v>0.17400751373780418</v>
      </c>
      <c r="J155" s="31">
        <v>19427</v>
      </c>
      <c r="K155" s="36">
        <f t="shared" si="34"/>
        <v>0.27233094089940563</v>
      </c>
      <c r="L155" s="31">
        <v>0</v>
      </c>
      <c r="M155" s="36">
        <f t="shared" si="35"/>
        <v>0</v>
      </c>
      <c r="N155" s="31">
        <f t="shared" si="36"/>
        <v>47890</v>
      </c>
      <c r="O155" s="36">
        <f t="shared" si="37"/>
        <v>0.6713300437366827</v>
      </c>
      <c r="P155" s="31">
        <v>7079</v>
      </c>
      <c r="Q155" s="31">
        <v>68004</v>
      </c>
      <c r="R155" s="31">
        <v>68004</v>
      </c>
      <c r="S155" s="31">
        <v>32756</v>
      </c>
      <c r="T155" s="36">
        <f t="shared" si="38"/>
        <v>0.4816775483795071</v>
      </c>
      <c r="U155" s="36">
        <f t="shared" si="39"/>
        <v>1.7443141686678909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21171866</v>
      </c>
      <c r="E157" s="32">
        <f>SUM(E151:E156)</f>
        <v>22654059</v>
      </c>
      <c r="F157" s="32">
        <f>SUM(F151:F156)</f>
        <v>8195254</v>
      </c>
      <c r="G157" s="37">
        <f t="shared" si="32"/>
        <v>0.38708227229475189</v>
      </c>
      <c r="H157" s="32">
        <f>SUM(H151:H156)</f>
        <v>8644173</v>
      </c>
      <c r="I157" s="37">
        <f t="shared" si="33"/>
        <v>0.40828583555176479</v>
      </c>
      <c r="J157" s="32">
        <f>SUM(J151:J156)</f>
        <v>3144087</v>
      </c>
      <c r="K157" s="37">
        <f t="shared" si="34"/>
        <v>0.1387869167286975</v>
      </c>
      <c r="L157" s="32">
        <f>SUM(L151:L156)</f>
        <v>0</v>
      </c>
      <c r="M157" s="37">
        <f t="shared" si="35"/>
        <v>0</v>
      </c>
      <c r="N157" s="32">
        <f t="shared" si="36"/>
        <v>19983514</v>
      </c>
      <c r="O157" s="37">
        <f t="shared" si="37"/>
        <v>0.88211626887702554</v>
      </c>
      <c r="P157" s="32">
        <f>SUM(P151:P156)</f>
        <v>94030917</v>
      </c>
      <c r="Q157" s="32">
        <f>SUM(Q151:Q156)</f>
        <v>26147724</v>
      </c>
      <c r="R157" s="32">
        <f>SUM(R151:R156)</f>
        <v>26578624</v>
      </c>
      <c r="S157" s="32">
        <f>SUM(S151:S156)</f>
        <v>100045091</v>
      </c>
      <c r="T157" s="37">
        <f t="shared" si="38"/>
        <v>3.7641185262261883</v>
      </c>
      <c r="U157" s="37">
        <f t="shared" si="39"/>
        <v>-0.96656326344238463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2631924</v>
      </c>
      <c r="E158" s="31">
        <v>2831924</v>
      </c>
      <c r="F158" s="31">
        <v>665537</v>
      </c>
      <c r="G158" s="36">
        <f t="shared" si="32"/>
        <v>0.25287090356712427</v>
      </c>
      <c r="H158" s="31">
        <v>592847</v>
      </c>
      <c r="I158" s="36">
        <f t="shared" si="33"/>
        <v>0.22525232491515712</v>
      </c>
      <c r="J158" s="31">
        <v>908227</v>
      </c>
      <c r="K158" s="36">
        <f t="shared" si="34"/>
        <v>0.3207102309242762</v>
      </c>
      <c r="L158" s="31">
        <v>0</v>
      </c>
      <c r="M158" s="36">
        <f t="shared" si="35"/>
        <v>0</v>
      </c>
      <c r="N158" s="31">
        <f t="shared" si="36"/>
        <v>2166611</v>
      </c>
      <c r="O158" s="36">
        <f t="shared" si="37"/>
        <v>0.76506678851551102</v>
      </c>
      <c r="P158" s="31">
        <v>511043</v>
      </c>
      <c r="Q158" s="31">
        <v>2025522</v>
      </c>
      <c r="R158" s="31">
        <v>3341430</v>
      </c>
      <c r="S158" s="31">
        <v>2672447</v>
      </c>
      <c r="T158" s="36">
        <f t="shared" si="38"/>
        <v>0.79979140667319082</v>
      </c>
      <c r="U158" s="36">
        <f t="shared" si="39"/>
        <v>0.77720270114256529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58279280</v>
      </c>
      <c r="E159" s="31">
        <v>69593193</v>
      </c>
      <c r="F159" s="31">
        <v>17761301</v>
      </c>
      <c r="G159" s="36">
        <f t="shared" si="32"/>
        <v>0.30476184674896462</v>
      </c>
      <c r="H159" s="31">
        <v>20377939</v>
      </c>
      <c r="I159" s="36">
        <f t="shared" si="33"/>
        <v>0.34966010218382931</v>
      </c>
      <c r="J159" s="31">
        <v>16532137</v>
      </c>
      <c r="K159" s="36">
        <f t="shared" si="34"/>
        <v>0.23755393720762316</v>
      </c>
      <c r="L159" s="31">
        <v>0</v>
      </c>
      <c r="M159" s="36">
        <f t="shared" si="35"/>
        <v>0</v>
      </c>
      <c r="N159" s="31">
        <f t="shared" si="36"/>
        <v>54671377</v>
      </c>
      <c r="O159" s="36">
        <f t="shared" si="37"/>
        <v>0.7855851218092551</v>
      </c>
      <c r="P159" s="31">
        <v>14366823</v>
      </c>
      <c r="Q159" s="31">
        <v>57655300</v>
      </c>
      <c r="R159" s="31">
        <v>67383669</v>
      </c>
      <c r="S159" s="31">
        <v>51185693</v>
      </c>
      <c r="T159" s="36">
        <f t="shared" si="38"/>
        <v>0.75961570154335167</v>
      </c>
      <c r="U159" s="36">
        <f t="shared" si="39"/>
        <v>0.15071627178813296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21068214</v>
      </c>
      <c r="E160" s="31">
        <v>20810125</v>
      </c>
      <c r="F160" s="31">
        <v>8778465</v>
      </c>
      <c r="G160" s="36">
        <f t="shared" si="32"/>
        <v>0.41666868392356371</v>
      </c>
      <c r="H160" s="31">
        <v>7022670</v>
      </c>
      <c r="I160" s="36">
        <f t="shared" si="33"/>
        <v>0.33333010572229804</v>
      </c>
      <c r="J160" s="31">
        <v>5267079</v>
      </c>
      <c r="K160" s="36">
        <f t="shared" si="34"/>
        <v>0.25310174734654406</v>
      </c>
      <c r="L160" s="31">
        <v>0</v>
      </c>
      <c r="M160" s="36">
        <f t="shared" si="35"/>
        <v>0</v>
      </c>
      <c r="N160" s="31">
        <f t="shared" si="36"/>
        <v>21068214</v>
      </c>
      <c r="O160" s="36">
        <f t="shared" si="37"/>
        <v>1.0124020879259494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196100</v>
      </c>
      <c r="R161" s="31">
        <v>196100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57909496</v>
      </c>
      <c r="E162" s="31">
        <v>64255572</v>
      </c>
      <c r="F162" s="31">
        <v>12986911</v>
      </c>
      <c r="G162" s="36">
        <f t="shared" si="32"/>
        <v>0.22426220045154599</v>
      </c>
      <c r="H162" s="31">
        <v>12670277</v>
      </c>
      <c r="I162" s="36">
        <f t="shared" si="33"/>
        <v>0.21879446161990426</v>
      </c>
      <c r="J162" s="31">
        <v>13934979</v>
      </c>
      <c r="K162" s="36">
        <f t="shared" si="34"/>
        <v>0.21686802507959932</v>
      </c>
      <c r="L162" s="31">
        <v>0</v>
      </c>
      <c r="M162" s="36">
        <f t="shared" si="35"/>
        <v>0</v>
      </c>
      <c r="N162" s="31">
        <f t="shared" si="36"/>
        <v>39592167</v>
      </c>
      <c r="O162" s="36">
        <f t="shared" si="37"/>
        <v>0.61616706174524449</v>
      </c>
      <c r="P162" s="31">
        <v>17355919</v>
      </c>
      <c r="Q162" s="31">
        <v>55387440</v>
      </c>
      <c r="R162" s="31">
        <v>66279545</v>
      </c>
      <c r="S162" s="31">
        <v>42666834</v>
      </c>
      <c r="T162" s="36">
        <f t="shared" si="38"/>
        <v>0.64374059900381031</v>
      </c>
      <c r="U162" s="36">
        <f t="shared" si="39"/>
        <v>-0.19710509135240839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139888914</v>
      </c>
      <c r="E163" s="32">
        <f>SUM(E158:E162)</f>
        <v>157490814</v>
      </c>
      <c r="F163" s="32">
        <f>SUM(F158:F162)</f>
        <v>40192214</v>
      </c>
      <c r="G163" s="37">
        <f t="shared" si="32"/>
        <v>0.287315219274631</v>
      </c>
      <c r="H163" s="32">
        <f>SUM(H158:H162)</f>
        <v>40663733</v>
      </c>
      <c r="I163" s="37">
        <f t="shared" si="33"/>
        <v>0.29068588666003942</v>
      </c>
      <c r="J163" s="32">
        <f>SUM(J158:J162)</f>
        <v>36642422</v>
      </c>
      <c r="K163" s="37">
        <f t="shared" si="34"/>
        <v>0.23266386825583363</v>
      </c>
      <c r="L163" s="32">
        <f>SUM(L158:L162)</f>
        <v>0</v>
      </c>
      <c r="M163" s="37">
        <f t="shared" si="35"/>
        <v>0</v>
      </c>
      <c r="N163" s="32">
        <f t="shared" si="36"/>
        <v>117498369</v>
      </c>
      <c r="O163" s="37">
        <f t="shared" si="37"/>
        <v>0.74606490382353352</v>
      </c>
      <c r="P163" s="32">
        <f>SUM(P158:P162)</f>
        <v>32233785</v>
      </c>
      <c r="Q163" s="32">
        <f>SUM(Q158:Q162)</f>
        <v>115264362</v>
      </c>
      <c r="R163" s="32">
        <f>SUM(R158:R162)</f>
        <v>137200744</v>
      </c>
      <c r="S163" s="32">
        <f>SUM(S158:S162)</f>
        <v>96524974</v>
      </c>
      <c r="T163" s="37">
        <f t="shared" si="38"/>
        <v>0.70353098085240706</v>
      </c>
      <c r="U163" s="37">
        <f t="shared" si="39"/>
        <v>0.13677068951102078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3617136</v>
      </c>
      <c r="E164" s="31">
        <v>3697636</v>
      </c>
      <c r="F164" s="31">
        <v>2070157</v>
      </c>
      <c r="G164" s="36">
        <f t="shared" si="32"/>
        <v>0.57231937090560048</v>
      </c>
      <c r="H164" s="31">
        <v>526058</v>
      </c>
      <c r="I164" s="36">
        <f t="shared" si="33"/>
        <v>0.14543495185140951</v>
      </c>
      <c r="J164" s="31">
        <v>426407</v>
      </c>
      <c r="K164" s="36">
        <f t="shared" si="34"/>
        <v>0.11531881450743123</v>
      </c>
      <c r="L164" s="31">
        <v>0</v>
      </c>
      <c r="M164" s="36">
        <f t="shared" si="35"/>
        <v>0</v>
      </c>
      <c r="N164" s="31">
        <f t="shared" si="36"/>
        <v>3022622</v>
      </c>
      <c r="O164" s="36">
        <f t="shared" si="37"/>
        <v>0.81744714731249912</v>
      </c>
      <c r="P164" s="31">
        <v>1397045</v>
      </c>
      <c r="Q164" s="31">
        <v>4551504</v>
      </c>
      <c r="R164" s="31">
        <v>4423504</v>
      </c>
      <c r="S164" s="31">
        <v>3849644</v>
      </c>
      <c r="T164" s="36">
        <f t="shared" si="38"/>
        <v>0.87027026538237562</v>
      </c>
      <c r="U164" s="36">
        <f t="shared" si="39"/>
        <v>-0.69477933781660584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17160000</v>
      </c>
      <c r="E165" s="31">
        <v>17067000</v>
      </c>
      <c r="F165" s="31">
        <v>4090</v>
      </c>
      <c r="G165" s="36">
        <f t="shared" si="32"/>
        <v>2.3834498834498835E-4</v>
      </c>
      <c r="H165" s="31">
        <v>25228</v>
      </c>
      <c r="I165" s="36">
        <f t="shared" si="33"/>
        <v>1.4701631701631703E-3</v>
      </c>
      <c r="J165" s="31">
        <v>29427</v>
      </c>
      <c r="K165" s="36">
        <f t="shared" si="34"/>
        <v>1.7242046053788011E-3</v>
      </c>
      <c r="L165" s="31">
        <v>0</v>
      </c>
      <c r="M165" s="36">
        <f t="shared" si="35"/>
        <v>0</v>
      </c>
      <c r="N165" s="31">
        <f t="shared" si="36"/>
        <v>58745</v>
      </c>
      <c r="O165" s="36">
        <f t="shared" si="37"/>
        <v>3.4420226167457667E-3</v>
      </c>
      <c r="P165" s="31">
        <v>756240</v>
      </c>
      <c r="Q165" s="31">
        <v>131000</v>
      </c>
      <c r="R165" s="31">
        <v>110000</v>
      </c>
      <c r="S165" s="31">
        <v>828174</v>
      </c>
      <c r="T165" s="36">
        <f t="shared" si="38"/>
        <v>7.5288545454545455</v>
      </c>
      <c r="U165" s="36">
        <f t="shared" si="39"/>
        <v>-0.96108774992066015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20023719</v>
      </c>
      <c r="E166" s="31">
        <v>21561023</v>
      </c>
      <c r="F166" s="31">
        <v>8696500</v>
      </c>
      <c r="G166" s="36">
        <f t="shared" si="32"/>
        <v>0.4343099301383524</v>
      </c>
      <c r="H166" s="31">
        <v>6966466</v>
      </c>
      <c r="I166" s="36">
        <f t="shared" si="33"/>
        <v>0.34791069531089602</v>
      </c>
      <c r="J166" s="31">
        <v>7220294</v>
      </c>
      <c r="K166" s="36">
        <f t="shared" si="34"/>
        <v>0.33487715309241123</v>
      </c>
      <c r="L166" s="31">
        <v>0</v>
      </c>
      <c r="M166" s="36">
        <f t="shared" si="35"/>
        <v>0</v>
      </c>
      <c r="N166" s="31">
        <f t="shared" si="36"/>
        <v>22883260</v>
      </c>
      <c r="O166" s="36">
        <f t="shared" si="37"/>
        <v>1.0613253369285864</v>
      </c>
      <c r="P166" s="31">
        <v>7485445</v>
      </c>
      <c r="Q166" s="31">
        <v>33409866</v>
      </c>
      <c r="R166" s="31">
        <v>34892976</v>
      </c>
      <c r="S166" s="31">
        <v>33790276</v>
      </c>
      <c r="T166" s="36">
        <f t="shared" si="38"/>
        <v>0.96839765114904497</v>
      </c>
      <c r="U166" s="36">
        <f t="shared" si="39"/>
        <v>-3.5422209367646174E-2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322321</v>
      </c>
      <c r="E167" s="31">
        <v>322321</v>
      </c>
      <c r="F167" s="31">
        <v>57393</v>
      </c>
      <c r="G167" s="36">
        <f t="shared" si="32"/>
        <v>0.17806162179938634</v>
      </c>
      <c r="H167" s="31">
        <v>114836</v>
      </c>
      <c r="I167" s="36">
        <f t="shared" si="33"/>
        <v>0.35627836845877248</v>
      </c>
      <c r="J167" s="31">
        <v>80234</v>
      </c>
      <c r="K167" s="36">
        <f t="shared" si="34"/>
        <v>0.24892576034450128</v>
      </c>
      <c r="L167" s="31">
        <v>0</v>
      </c>
      <c r="M167" s="36">
        <f t="shared" si="35"/>
        <v>0</v>
      </c>
      <c r="N167" s="31">
        <f t="shared" si="36"/>
        <v>252463</v>
      </c>
      <c r="O167" s="36">
        <f t="shared" si="37"/>
        <v>0.78326575060266013</v>
      </c>
      <c r="P167" s="31">
        <v>56647</v>
      </c>
      <c r="Q167" s="31">
        <v>305265</v>
      </c>
      <c r="R167" s="31">
        <v>838170</v>
      </c>
      <c r="S167" s="31">
        <v>61580</v>
      </c>
      <c r="T167" s="36">
        <f t="shared" si="38"/>
        <v>7.346958254292088E-2</v>
      </c>
      <c r="U167" s="36">
        <f t="shared" si="39"/>
        <v>0.41638568679718246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21530000</v>
      </c>
      <c r="E168" s="31">
        <v>21530000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638000</v>
      </c>
      <c r="R168" s="31">
        <v>638000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62653176</v>
      </c>
      <c r="E169" s="32">
        <f>SUM(E164:E168)</f>
        <v>64177980</v>
      </c>
      <c r="F169" s="32">
        <f>SUM(F164:F168)</f>
        <v>10828140</v>
      </c>
      <c r="G169" s="37">
        <f t="shared" si="32"/>
        <v>0.17282667362305784</v>
      </c>
      <c r="H169" s="32">
        <f>SUM(H164:H168)</f>
        <v>7632588</v>
      </c>
      <c r="I169" s="37">
        <f t="shared" si="33"/>
        <v>0.12182284262812151</v>
      </c>
      <c r="J169" s="32">
        <f>SUM(J164:J168)</f>
        <v>7756362</v>
      </c>
      <c r="K169" s="37">
        <f t="shared" si="34"/>
        <v>0.12085706031881963</v>
      </c>
      <c r="L169" s="32">
        <f>SUM(L164:L168)</f>
        <v>0</v>
      </c>
      <c r="M169" s="37">
        <f t="shared" si="35"/>
        <v>0</v>
      </c>
      <c r="N169" s="32">
        <f t="shared" si="36"/>
        <v>26217090</v>
      </c>
      <c r="O169" s="37">
        <f t="shared" si="37"/>
        <v>0.40850600159119999</v>
      </c>
      <c r="P169" s="32">
        <f>SUM(P164:P168)</f>
        <v>9695377</v>
      </c>
      <c r="Q169" s="32">
        <f>SUM(Q164:Q168)</f>
        <v>39035635</v>
      </c>
      <c r="R169" s="32">
        <f>SUM(R164:R168)</f>
        <v>40902650</v>
      </c>
      <c r="S169" s="32">
        <f>SUM(S164:S168)</f>
        <v>38529674</v>
      </c>
      <c r="T169" s="37">
        <f t="shared" si="38"/>
        <v>0.9419847858268352</v>
      </c>
      <c r="U169" s="37">
        <f t="shared" si="39"/>
        <v>-0.19999377022677922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713396158</v>
      </c>
      <c r="E170" s="32">
        <f>SUM(E105,E107:E111,E113:E120,E122:E125,E127:E131,E133:E136,E138:E143,E145:E149,E151:E156,E158:E162,E164:E168)</f>
        <v>813517349</v>
      </c>
      <c r="F170" s="32">
        <f>SUM(F105,F107:F111,F113:F120,F122:F125,F127:F131,F133:F136,F138:F143,F145:F149,F151:F156,F158:F162,F164:F168)</f>
        <v>183323999</v>
      </c>
      <c r="G170" s="37">
        <f t="shared" si="32"/>
        <v>0.25697362810860552</v>
      </c>
      <c r="H170" s="32">
        <f>SUM(H105,H107:H111,H113:H120,H122:H125,H127:H131,H133:H136,H138:H143,H145:H149,H151:H156,H158:H162,H164:H168)</f>
        <v>150616751</v>
      </c>
      <c r="I170" s="37">
        <f t="shared" si="33"/>
        <v>0.21112638372240855</v>
      </c>
      <c r="J170" s="32">
        <f>SUM(J105,J107:J111,J113:J120,J122:J125,J127:J131,J133:J136,J138:J143,J145:J149,J151:J156,J158:J162,J164:J168)</f>
        <v>186035185</v>
      </c>
      <c r="K170" s="37">
        <f t="shared" si="34"/>
        <v>0.22868004625676397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519975935</v>
      </c>
      <c r="O170" s="37">
        <f t="shared" si="37"/>
        <v>0.63917006273949784</v>
      </c>
      <c r="P170" s="32">
        <f>SUM(P105,P107:P111,P113:P120,P122:P125,P127:P131,P133:P136,P138:P143,P145:P149,P151:P156,P158:P162,P164:P168)</f>
        <v>221613415</v>
      </c>
      <c r="Q170" s="32">
        <f>SUM(Q105,Q107:Q111,Q113:Q120,Q122:Q125,Q127:Q131,Q133:Q136,Q138:Q143,Q145:Q149,Q151:Q156,Q158:Q162,Q164:Q168)</f>
        <v>707068224</v>
      </c>
      <c r="R170" s="32">
        <f>SUM(R105,R107:R111,R113:R120,R122:R125,R127:R131,R133:R136,R138:R143,R145:R149,R151:R156,R158:R162,R164:R168)</f>
        <v>821940906</v>
      </c>
      <c r="S170" s="32">
        <f>SUM(S105,S107:S111,S113:S120,S122:S125,S127:S131,S133:S136,S138:S143,S145:S149,S151:S156,S158:S162,S164:S168)</f>
        <v>705231982</v>
      </c>
      <c r="T170" s="37">
        <f t="shared" si="38"/>
        <v>0.85800813276471732</v>
      </c>
      <c r="U170" s="37">
        <f t="shared" si="39"/>
        <v>-0.16054186069918197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3230000</v>
      </c>
      <c r="E173" s="31">
        <v>6133478</v>
      </c>
      <c r="F173" s="31">
        <v>633864</v>
      </c>
      <c r="G173" s="36">
        <f t="shared" ref="G173:G205" si="40">IF(($D173     =0),0,($F173     /$D173     ))</f>
        <v>0.19624272445820434</v>
      </c>
      <c r="H173" s="31">
        <v>613071</v>
      </c>
      <c r="I173" s="36">
        <f t="shared" ref="I173:I205" si="41">IF(($D173     =0),0,($H173     /$D173     ))</f>
        <v>0.18980526315789473</v>
      </c>
      <c r="J173" s="31">
        <v>145680</v>
      </c>
      <c r="K173" s="36">
        <f t="shared" ref="K173:K205" si="42">IF(($E173     =0),0,($J173     /$E173     ))</f>
        <v>2.3751613684764174E-2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1392615</v>
      </c>
      <c r="O173" s="36">
        <f t="shared" ref="O173:O205" si="45">IF(($E173     =0),0,($N173     /$E173     ))</f>
        <v>0.22705143802586394</v>
      </c>
      <c r="P173" s="31">
        <v>278219</v>
      </c>
      <c r="Q173" s="31">
        <v>820000</v>
      </c>
      <c r="R173" s="31">
        <v>2321315</v>
      </c>
      <c r="S173" s="31">
        <v>1661687</v>
      </c>
      <c r="T173" s="36">
        <f t="shared" ref="T173:T205" si="46">IF(($R173     =0),0,($S173     /$R173     ))</f>
        <v>0.71583865179865724</v>
      </c>
      <c r="U173" s="36">
        <f t="shared" ref="U173:U205" si="47">IF(($P173     =0),0,(($J173     /$P173     )-1))</f>
        <v>-0.47638371211168185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3610200</v>
      </c>
      <c r="E174" s="31">
        <v>3580200</v>
      </c>
      <c r="F174" s="31">
        <v>1027002</v>
      </c>
      <c r="G174" s="36">
        <f t="shared" si="40"/>
        <v>0.28447232840285858</v>
      </c>
      <c r="H174" s="31">
        <v>1229196</v>
      </c>
      <c r="I174" s="36">
        <f t="shared" si="41"/>
        <v>0.34047864384244642</v>
      </c>
      <c r="J174" s="31">
        <v>1083931</v>
      </c>
      <c r="K174" s="36">
        <f t="shared" si="42"/>
        <v>0.30275710854142229</v>
      </c>
      <c r="L174" s="31">
        <v>0</v>
      </c>
      <c r="M174" s="36">
        <f t="shared" si="43"/>
        <v>0</v>
      </c>
      <c r="N174" s="31">
        <f t="shared" si="44"/>
        <v>3340129</v>
      </c>
      <c r="O174" s="36">
        <f t="shared" si="45"/>
        <v>0.93294480755265063</v>
      </c>
      <c r="P174" s="31">
        <v>1023444</v>
      </c>
      <c r="Q174" s="31">
        <v>45843</v>
      </c>
      <c r="R174" s="31">
        <v>3430250</v>
      </c>
      <c r="S174" s="31">
        <v>2423031</v>
      </c>
      <c r="T174" s="36">
        <f t="shared" si="46"/>
        <v>0.70637154726331897</v>
      </c>
      <c r="U174" s="36">
        <f t="shared" si="47"/>
        <v>5.9101426164988036E-2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305000</v>
      </c>
      <c r="E175" s="31">
        <v>255000</v>
      </c>
      <c r="F175" s="31">
        <v>4177</v>
      </c>
      <c r="G175" s="36">
        <f t="shared" si="40"/>
        <v>1.3695081967213115E-2</v>
      </c>
      <c r="H175" s="31">
        <v>16128</v>
      </c>
      <c r="I175" s="36">
        <f t="shared" si="41"/>
        <v>5.2878688524590163E-2</v>
      </c>
      <c r="J175" s="31">
        <v>80707</v>
      </c>
      <c r="K175" s="36">
        <f t="shared" si="42"/>
        <v>0.31649803921568626</v>
      </c>
      <c r="L175" s="31">
        <v>0</v>
      </c>
      <c r="M175" s="36">
        <f t="shared" si="43"/>
        <v>0</v>
      </c>
      <c r="N175" s="31">
        <f t="shared" si="44"/>
        <v>101012</v>
      </c>
      <c r="O175" s="36">
        <f t="shared" si="45"/>
        <v>0.39612549019607846</v>
      </c>
      <c r="P175" s="31">
        <v>23576</v>
      </c>
      <c r="Q175" s="31">
        <v>305100</v>
      </c>
      <c r="R175" s="31">
        <v>305100</v>
      </c>
      <c r="S175" s="31">
        <v>103046</v>
      </c>
      <c r="T175" s="36">
        <f t="shared" si="46"/>
        <v>0.33774500163880694</v>
      </c>
      <c r="U175" s="36">
        <f t="shared" si="47"/>
        <v>2.4232694265354597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274956</v>
      </c>
      <c r="E176" s="31">
        <v>274956</v>
      </c>
      <c r="F176" s="31">
        <v>295742</v>
      </c>
      <c r="G176" s="36">
        <f t="shared" si="40"/>
        <v>1.0755975501534791</v>
      </c>
      <c r="H176" s="31">
        <v>92322</v>
      </c>
      <c r="I176" s="36">
        <f t="shared" si="41"/>
        <v>0.33577008685025966</v>
      </c>
      <c r="J176" s="31">
        <v>52084</v>
      </c>
      <c r="K176" s="36">
        <f t="shared" si="42"/>
        <v>0.18942667190386825</v>
      </c>
      <c r="L176" s="31">
        <v>0</v>
      </c>
      <c r="M176" s="36">
        <f t="shared" si="43"/>
        <v>0</v>
      </c>
      <c r="N176" s="31">
        <f t="shared" si="44"/>
        <v>440148</v>
      </c>
      <c r="O176" s="36">
        <f t="shared" si="45"/>
        <v>1.6007943089076071</v>
      </c>
      <c r="P176" s="31">
        <v>52395</v>
      </c>
      <c r="Q176" s="31">
        <v>305622</v>
      </c>
      <c r="R176" s="31">
        <v>260622</v>
      </c>
      <c r="S176" s="31">
        <v>189515</v>
      </c>
      <c r="T176" s="36">
        <f t="shared" si="46"/>
        <v>0.72716424553568004</v>
      </c>
      <c r="U176" s="36">
        <f t="shared" si="47"/>
        <v>-5.9356808855807186E-3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3151836</v>
      </c>
      <c r="E177" s="31">
        <v>2847505</v>
      </c>
      <c r="F177" s="31">
        <v>337803</v>
      </c>
      <c r="G177" s="36">
        <f t="shared" si="40"/>
        <v>0.10717657898443955</v>
      </c>
      <c r="H177" s="31">
        <v>991132</v>
      </c>
      <c r="I177" s="36">
        <f t="shared" si="41"/>
        <v>0.314461793062837</v>
      </c>
      <c r="J177" s="31">
        <v>1290241</v>
      </c>
      <c r="K177" s="36">
        <f t="shared" si="42"/>
        <v>0.45311281279576332</v>
      </c>
      <c r="L177" s="31">
        <v>0</v>
      </c>
      <c r="M177" s="36">
        <f t="shared" si="43"/>
        <v>0</v>
      </c>
      <c r="N177" s="31">
        <f t="shared" si="44"/>
        <v>2619176</v>
      </c>
      <c r="O177" s="36">
        <f t="shared" si="45"/>
        <v>0.91981436380269743</v>
      </c>
      <c r="P177" s="31">
        <v>1020356</v>
      </c>
      <c r="Q177" s="31">
        <v>2996823</v>
      </c>
      <c r="R177" s="31">
        <v>3004610</v>
      </c>
      <c r="S177" s="31">
        <v>2642906</v>
      </c>
      <c r="T177" s="36">
        <f t="shared" si="46"/>
        <v>0.87961698856091142</v>
      </c>
      <c r="U177" s="36">
        <f t="shared" si="47"/>
        <v>0.26450082128198393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12117064</v>
      </c>
      <c r="G178" s="36">
        <f t="shared" si="40"/>
        <v>0</v>
      </c>
      <c r="H178" s="31">
        <v>4266200</v>
      </c>
      <c r="I178" s="36">
        <f t="shared" si="41"/>
        <v>0</v>
      </c>
      <c r="J178" s="31">
        <v>17032705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33415969</v>
      </c>
      <c r="O178" s="36">
        <f t="shared" si="45"/>
        <v>0</v>
      </c>
      <c r="P178" s="31">
        <v>10325822</v>
      </c>
      <c r="Q178" s="31">
        <v>0</v>
      </c>
      <c r="R178" s="31">
        <v>0</v>
      </c>
      <c r="S178" s="31">
        <v>29810002</v>
      </c>
      <c r="T178" s="36">
        <f t="shared" si="46"/>
        <v>0</v>
      </c>
      <c r="U178" s="36">
        <f t="shared" si="47"/>
        <v>0.64952533561008519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10571992</v>
      </c>
      <c r="E179" s="32">
        <f>SUM(E173:E178)</f>
        <v>13091139</v>
      </c>
      <c r="F179" s="32">
        <f>SUM(F173:F178)</f>
        <v>14415652</v>
      </c>
      <c r="G179" s="37">
        <f t="shared" si="40"/>
        <v>1.3635700821567023</v>
      </c>
      <c r="H179" s="32">
        <f>SUM(H173:H178)</f>
        <v>7208049</v>
      </c>
      <c r="I179" s="37">
        <f t="shared" si="41"/>
        <v>0.68180613454872085</v>
      </c>
      <c r="J179" s="32">
        <f>SUM(J173:J178)</f>
        <v>19685348</v>
      </c>
      <c r="K179" s="37">
        <f t="shared" si="42"/>
        <v>1.5037154521084835</v>
      </c>
      <c r="L179" s="32">
        <f>SUM(L173:L178)</f>
        <v>0</v>
      </c>
      <c r="M179" s="37">
        <f t="shared" si="43"/>
        <v>0</v>
      </c>
      <c r="N179" s="32">
        <f t="shared" si="44"/>
        <v>41309049</v>
      </c>
      <c r="O179" s="37">
        <f t="shared" si="45"/>
        <v>3.1554969357517324</v>
      </c>
      <c r="P179" s="32">
        <f>SUM(P173:P178)</f>
        <v>12723812</v>
      </c>
      <c r="Q179" s="32">
        <f>SUM(Q173:Q178)</f>
        <v>4473388</v>
      </c>
      <c r="R179" s="32">
        <f>SUM(R173:R178)</f>
        <v>9321897</v>
      </c>
      <c r="S179" s="32">
        <f>SUM(S173:S178)</f>
        <v>36830187</v>
      </c>
      <c r="T179" s="37">
        <f t="shared" si="46"/>
        <v>3.9509326266960469</v>
      </c>
      <c r="U179" s="37">
        <f t="shared" si="47"/>
        <v>0.54712660011009273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83660678</v>
      </c>
      <c r="E180" s="31">
        <v>83460678</v>
      </c>
      <c r="F180" s="31">
        <v>936949</v>
      </c>
      <c r="G180" s="36">
        <f t="shared" si="40"/>
        <v>1.1199395252331089E-2</v>
      </c>
      <c r="H180" s="31">
        <v>2630083</v>
      </c>
      <c r="I180" s="36">
        <f t="shared" si="41"/>
        <v>3.1437505204057754E-2</v>
      </c>
      <c r="J180" s="31">
        <v>1123821</v>
      </c>
      <c r="K180" s="36">
        <f t="shared" si="42"/>
        <v>1.346527522817392E-2</v>
      </c>
      <c r="L180" s="31">
        <v>0</v>
      </c>
      <c r="M180" s="36">
        <f t="shared" si="43"/>
        <v>0</v>
      </c>
      <c r="N180" s="31">
        <f t="shared" si="44"/>
        <v>4690853</v>
      </c>
      <c r="O180" s="36">
        <f t="shared" si="45"/>
        <v>5.6204348112293072E-2</v>
      </c>
      <c r="P180" s="31">
        <v>700322</v>
      </c>
      <c r="Q180" s="31">
        <v>84437707</v>
      </c>
      <c r="R180" s="31">
        <v>84437707</v>
      </c>
      <c r="S180" s="31">
        <v>2440953</v>
      </c>
      <c r="T180" s="36">
        <f t="shared" si="46"/>
        <v>2.8908328834652035E-2</v>
      </c>
      <c r="U180" s="36">
        <f t="shared" si="47"/>
        <v>0.60472040004455097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63531340</v>
      </c>
      <c r="E181" s="31">
        <v>47798050</v>
      </c>
      <c r="F181" s="31">
        <v>3472649</v>
      </c>
      <c r="G181" s="36">
        <f t="shared" si="40"/>
        <v>5.4660408547970184E-2</v>
      </c>
      <c r="H181" s="31">
        <v>12053124</v>
      </c>
      <c r="I181" s="36">
        <f t="shared" si="41"/>
        <v>0.18971934166664831</v>
      </c>
      <c r="J181" s="31">
        <v>5539785</v>
      </c>
      <c r="K181" s="36">
        <f t="shared" si="42"/>
        <v>0.11589981181240658</v>
      </c>
      <c r="L181" s="31">
        <v>0</v>
      </c>
      <c r="M181" s="36">
        <f t="shared" si="43"/>
        <v>0</v>
      </c>
      <c r="N181" s="31">
        <f t="shared" si="44"/>
        <v>21065558</v>
      </c>
      <c r="O181" s="36">
        <f t="shared" si="45"/>
        <v>0.44072002937358323</v>
      </c>
      <c r="P181" s="31">
        <v>2257481</v>
      </c>
      <c r="Q181" s="31">
        <v>37587342</v>
      </c>
      <c r="R181" s="31">
        <v>24981771</v>
      </c>
      <c r="S181" s="31">
        <v>14243579</v>
      </c>
      <c r="T181" s="36">
        <f t="shared" si="46"/>
        <v>0.57015889706138123</v>
      </c>
      <c r="U181" s="36">
        <f t="shared" si="47"/>
        <v>1.4539674974008641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25884576</v>
      </c>
      <c r="E182" s="31">
        <v>172284118</v>
      </c>
      <c r="F182" s="31">
        <v>78028</v>
      </c>
      <c r="G182" s="36">
        <f t="shared" si="40"/>
        <v>3.0144592671713069E-3</v>
      </c>
      <c r="H182" s="31">
        <v>598022</v>
      </c>
      <c r="I182" s="36">
        <f t="shared" si="41"/>
        <v>2.3103411081564558E-2</v>
      </c>
      <c r="J182" s="31">
        <v>81107</v>
      </c>
      <c r="K182" s="36">
        <f t="shared" si="42"/>
        <v>4.707746769786406E-4</v>
      </c>
      <c r="L182" s="31">
        <v>0</v>
      </c>
      <c r="M182" s="36">
        <f t="shared" si="43"/>
        <v>0</v>
      </c>
      <c r="N182" s="31">
        <f t="shared" si="44"/>
        <v>757157</v>
      </c>
      <c r="O182" s="36">
        <f t="shared" si="45"/>
        <v>4.3948160096800104E-3</v>
      </c>
      <c r="P182" s="31">
        <v>177980</v>
      </c>
      <c r="Q182" s="31">
        <v>61242743</v>
      </c>
      <c r="R182" s="31">
        <v>61242743</v>
      </c>
      <c r="S182" s="31">
        <v>2559778</v>
      </c>
      <c r="T182" s="36">
        <f t="shared" si="46"/>
        <v>4.1797246083507399E-2</v>
      </c>
      <c r="U182" s="36">
        <f t="shared" si="47"/>
        <v>-0.54429149342622773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14089874</v>
      </c>
      <c r="E183" s="31">
        <v>20933267</v>
      </c>
      <c r="F183" s="31">
        <v>4413687</v>
      </c>
      <c r="G183" s="36">
        <f t="shared" si="40"/>
        <v>0.31325241091581091</v>
      </c>
      <c r="H183" s="31">
        <v>-136419</v>
      </c>
      <c r="I183" s="36">
        <f t="shared" si="41"/>
        <v>-9.6820596124564343E-3</v>
      </c>
      <c r="J183" s="31">
        <v>7078771</v>
      </c>
      <c r="K183" s="36">
        <f t="shared" si="42"/>
        <v>0.33815892187301677</v>
      </c>
      <c r="L183" s="31">
        <v>0</v>
      </c>
      <c r="M183" s="36">
        <f t="shared" si="43"/>
        <v>0</v>
      </c>
      <c r="N183" s="31">
        <f t="shared" si="44"/>
        <v>11356039</v>
      </c>
      <c r="O183" s="36">
        <f t="shared" si="45"/>
        <v>0.54248765851980962</v>
      </c>
      <c r="P183" s="31">
        <v>1588157</v>
      </c>
      <c r="Q183" s="31">
        <v>88863394</v>
      </c>
      <c r="R183" s="31">
        <v>60191296</v>
      </c>
      <c r="S183" s="31">
        <v>2607177</v>
      </c>
      <c r="T183" s="36">
        <f t="shared" si="46"/>
        <v>4.3314850705324572E-2</v>
      </c>
      <c r="U183" s="36">
        <f t="shared" si="47"/>
        <v>3.4572236875825251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50212460</v>
      </c>
      <c r="E184" s="31">
        <v>54921108</v>
      </c>
      <c r="F184" s="31">
        <v>20859105</v>
      </c>
      <c r="G184" s="36">
        <f t="shared" si="40"/>
        <v>0.41541691046405615</v>
      </c>
      <c r="H184" s="31">
        <v>16738250</v>
      </c>
      <c r="I184" s="36">
        <f t="shared" si="41"/>
        <v>0.33334853540336401</v>
      </c>
      <c r="J184" s="31">
        <v>12971429</v>
      </c>
      <c r="K184" s="36">
        <f t="shared" si="42"/>
        <v>0.23618294445188542</v>
      </c>
      <c r="L184" s="31">
        <v>0</v>
      </c>
      <c r="M184" s="36">
        <f t="shared" si="43"/>
        <v>0</v>
      </c>
      <c r="N184" s="31">
        <f t="shared" si="44"/>
        <v>50568784</v>
      </c>
      <c r="O184" s="36">
        <f t="shared" si="45"/>
        <v>0.92075316470308644</v>
      </c>
      <c r="P184" s="31">
        <v>36752529</v>
      </c>
      <c r="Q184" s="31">
        <v>136904893</v>
      </c>
      <c r="R184" s="31">
        <v>136808068</v>
      </c>
      <c r="S184" s="31">
        <v>124131347</v>
      </c>
      <c r="T184" s="36">
        <f t="shared" si="46"/>
        <v>0.90733937562805145</v>
      </c>
      <c r="U184" s="36">
        <f t="shared" si="47"/>
        <v>-0.64706023359644171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237378928</v>
      </c>
      <c r="E185" s="32">
        <f>SUM(E180:E184)</f>
        <v>379397221</v>
      </c>
      <c r="F185" s="32">
        <f>SUM(F180:F184)</f>
        <v>29760418</v>
      </c>
      <c r="G185" s="37">
        <f t="shared" si="40"/>
        <v>0.125370934356903</v>
      </c>
      <c r="H185" s="32">
        <f>SUM(H180:H184)</f>
        <v>31883060</v>
      </c>
      <c r="I185" s="37">
        <f t="shared" si="41"/>
        <v>0.13431293278062154</v>
      </c>
      <c r="J185" s="32">
        <f>SUM(J180:J184)</f>
        <v>26794913</v>
      </c>
      <c r="K185" s="37">
        <f t="shared" si="42"/>
        <v>7.0624958531259246E-2</v>
      </c>
      <c r="L185" s="32">
        <f>SUM(L180:L184)</f>
        <v>0</v>
      </c>
      <c r="M185" s="37">
        <f t="shared" si="43"/>
        <v>0</v>
      </c>
      <c r="N185" s="32">
        <f t="shared" si="44"/>
        <v>88438391</v>
      </c>
      <c r="O185" s="37">
        <f t="shared" si="45"/>
        <v>0.23310236898124248</v>
      </c>
      <c r="P185" s="32">
        <f>SUM(P180:P184)</f>
        <v>41476469</v>
      </c>
      <c r="Q185" s="32">
        <f>SUM(Q180:Q184)</f>
        <v>409036079</v>
      </c>
      <c r="R185" s="32">
        <f>SUM(R180:R184)</f>
        <v>367661585</v>
      </c>
      <c r="S185" s="32">
        <f>SUM(S180:S184)</f>
        <v>145982834</v>
      </c>
      <c r="T185" s="37">
        <f t="shared" si="46"/>
        <v>0.39705762025695451</v>
      </c>
      <c r="U185" s="37">
        <f t="shared" si="47"/>
        <v>-0.35397314077049324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2518555</v>
      </c>
      <c r="E186" s="31">
        <v>6518555</v>
      </c>
      <c r="F186" s="31">
        <v>54980</v>
      </c>
      <c r="G186" s="36">
        <f t="shared" si="40"/>
        <v>2.1829977903996538E-2</v>
      </c>
      <c r="H186" s="31">
        <v>515846</v>
      </c>
      <c r="I186" s="36">
        <f t="shared" si="41"/>
        <v>0.20481823902991994</v>
      </c>
      <c r="J186" s="31">
        <v>159259</v>
      </c>
      <c r="K186" s="36">
        <f t="shared" si="42"/>
        <v>2.4431641675187216E-2</v>
      </c>
      <c r="L186" s="31">
        <v>0</v>
      </c>
      <c r="M186" s="36">
        <f t="shared" si="43"/>
        <v>0</v>
      </c>
      <c r="N186" s="31">
        <f t="shared" si="44"/>
        <v>730085</v>
      </c>
      <c r="O186" s="36">
        <f t="shared" si="45"/>
        <v>0.11200104931230925</v>
      </c>
      <c r="P186" s="31">
        <v>8022028</v>
      </c>
      <c r="Q186" s="31">
        <v>9722374</v>
      </c>
      <c r="R186" s="31">
        <v>10012571</v>
      </c>
      <c r="S186" s="31">
        <v>8087363</v>
      </c>
      <c r="T186" s="36">
        <f t="shared" si="46"/>
        <v>0.80772091403896162</v>
      </c>
      <c r="U186" s="36">
        <f t="shared" si="47"/>
        <v>-0.98014728943853102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4954708</v>
      </c>
      <c r="E187" s="31">
        <v>4821469</v>
      </c>
      <c r="F187" s="31">
        <v>9615</v>
      </c>
      <c r="G187" s="36">
        <f t="shared" si="40"/>
        <v>1.940578536616083E-3</v>
      </c>
      <c r="H187" s="31">
        <v>19062845</v>
      </c>
      <c r="I187" s="36">
        <f t="shared" si="41"/>
        <v>3.8474204736182234</v>
      </c>
      <c r="J187" s="31">
        <v>-17243850</v>
      </c>
      <c r="K187" s="36">
        <f t="shared" si="42"/>
        <v>-3.5764722328402403</v>
      </c>
      <c r="L187" s="31">
        <v>0</v>
      </c>
      <c r="M187" s="36">
        <f t="shared" si="43"/>
        <v>0</v>
      </c>
      <c r="N187" s="31">
        <f t="shared" si="44"/>
        <v>1828610</v>
      </c>
      <c r="O187" s="36">
        <f t="shared" si="45"/>
        <v>0.37926407905972226</v>
      </c>
      <c r="P187" s="31">
        <v>34510</v>
      </c>
      <c r="Q187" s="31">
        <v>2226786</v>
      </c>
      <c r="R187" s="31">
        <v>1658869</v>
      </c>
      <c r="S187" s="31">
        <v>393753</v>
      </c>
      <c r="T187" s="36">
        <f t="shared" si="46"/>
        <v>0.23736232336610064</v>
      </c>
      <c r="U187" s="36">
        <f t="shared" si="47"/>
        <v>-500.67690524485658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53948730</v>
      </c>
      <c r="E188" s="31">
        <v>38801047</v>
      </c>
      <c r="F188" s="31">
        <v>11992663</v>
      </c>
      <c r="G188" s="36">
        <f t="shared" si="40"/>
        <v>0.22229741089363919</v>
      </c>
      <c r="H188" s="31">
        <v>10016702</v>
      </c>
      <c r="I188" s="36">
        <f t="shared" si="41"/>
        <v>0.18567076555833659</v>
      </c>
      <c r="J188" s="31">
        <v>6779640</v>
      </c>
      <c r="K188" s="36">
        <f t="shared" si="42"/>
        <v>0.17472827472928759</v>
      </c>
      <c r="L188" s="31">
        <v>0</v>
      </c>
      <c r="M188" s="36">
        <f t="shared" si="43"/>
        <v>0</v>
      </c>
      <c r="N188" s="31">
        <f t="shared" si="44"/>
        <v>28789005</v>
      </c>
      <c r="O188" s="36">
        <f t="shared" si="45"/>
        <v>0.74196464337676249</v>
      </c>
      <c r="P188" s="31">
        <v>3979310</v>
      </c>
      <c r="Q188" s="31">
        <v>29091796</v>
      </c>
      <c r="R188" s="31">
        <v>30225611</v>
      </c>
      <c r="S188" s="31">
        <v>12414950</v>
      </c>
      <c r="T188" s="36">
        <f t="shared" si="46"/>
        <v>0.41074273072593964</v>
      </c>
      <c r="U188" s="36">
        <f t="shared" si="47"/>
        <v>0.70372250465532971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21376103</v>
      </c>
      <c r="E189" s="31">
        <v>21782131</v>
      </c>
      <c r="F189" s="31">
        <v>116492</v>
      </c>
      <c r="G189" s="36">
        <f t="shared" si="40"/>
        <v>5.4496369146424866E-3</v>
      </c>
      <c r="H189" s="31">
        <v>183023</v>
      </c>
      <c r="I189" s="36">
        <f t="shared" si="41"/>
        <v>8.5620377109896974E-3</v>
      </c>
      <c r="J189" s="31">
        <v>747413</v>
      </c>
      <c r="K189" s="36">
        <f t="shared" si="42"/>
        <v>3.4313125745134856E-2</v>
      </c>
      <c r="L189" s="31">
        <v>0</v>
      </c>
      <c r="M189" s="36">
        <f t="shared" si="43"/>
        <v>0</v>
      </c>
      <c r="N189" s="31">
        <f t="shared" si="44"/>
        <v>1046928</v>
      </c>
      <c r="O189" s="36">
        <f t="shared" si="45"/>
        <v>4.806361691608594E-2</v>
      </c>
      <c r="P189" s="31">
        <v>124513</v>
      </c>
      <c r="Q189" s="31">
        <v>19604527</v>
      </c>
      <c r="R189" s="31">
        <v>1329448</v>
      </c>
      <c r="S189" s="31">
        <v>617329</v>
      </c>
      <c r="T189" s="36">
        <f t="shared" si="46"/>
        <v>0.4643498655080906</v>
      </c>
      <c r="U189" s="36">
        <f t="shared" si="47"/>
        <v>5.0026904821183331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19222000</v>
      </c>
      <c r="E190" s="31">
        <v>19222000</v>
      </c>
      <c r="F190" s="31">
        <v>6886149</v>
      </c>
      <c r="G190" s="36">
        <f t="shared" si="40"/>
        <v>0.35824310685672667</v>
      </c>
      <c r="H190" s="31">
        <v>6152520</v>
      </c>
      <c r="I190" s="36">
        <f t="shared" si="41"/>
        <v>0.32007699510977006</v>
      </c>
      <c r="J190" s="31">
        <v>5127699</v>
      </c>
      <c r="K190" s="36">
        <f t="shared" si="42"/>
        <v>0.26676199146810947</v>
      </c>
      <c r="L190" s="31">
        <v>0</v>
      </c>
      <c r="M190" s="36">
        <f t="shared" si="43"/>
        <v>0</v>
      </c>
      <c r="N190" s="31">
        <f t="shared" si="44"/>
        <v>18166368</v>
      </c>
      <c r="O190" s="36">
        <f t="shared" si="45"/>
        <v>0.94508209343460614</v>
      </c>
      <c r="P190" s="31">
        <v>4370886</v>
      </c>
      <c r="Q190" s="31">
        <v>18099000</v>
      </c>
      <c r="R190" s="31">
        <v>16538000</v>
      </c>
      <c r="S190" s="31">
        <v>17151216</v>
      </c>
      <c r="T190" s="36">
        <f t="shared" si="46"/>
        <v>1.0370792115128795</v>
      </c>
      <c r="U190" s="36">
        <f t="shared" si="47"/>
        <v>0.17314864766548466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102020096</v>
      </c>
      <c r="E191" s="32">
        <f>SUM(E186:E190)</f>
        <v>91145202</v>
      </c>
      <c r="F191" s="32">
        <f>SUM(F186:F190)</f>
        <v>19059899</v>
      </c>
      <c r="G191" s="37">
        <f t="shared" si="40"/>
        <v>0.18682494672422187</v>
      </c>
      <c r="H191" s="32">
        <f>SUM(H186:H190)</f>
        <v>35930936</v>
      </c>
      <c r="I191" s="37">
        <f t="shared" si="41"/>
        <v>0.3521946891718275</v>
      </c>
      <c r="J191" s="32">
        <f>SUM(J186:J190)</f>
        <v>-4429839</v>
      </c>
      <c r="K191" s="37">
        <f t="shared" si="42"/>
        <v>-4.8601998819422225E-2</v>
      </c>
      <c r="L191" s="32">
        <f>SUM(L186:L190)</f>
        <v>0</v>
      </c>
      <c r="M191" s="37">
        <f t="shared" si="43"/>
        <v>0</v>
      </c>
      <c r="N191" s="32">
        <f t="shared" si="44"/>
        <v>50560996</v>
      </c>
      <c r="O191" s="37">
        <f t="shared" si="45"/>
        <v>0.55473019852432826</v>
      </c>
      <c r="P191" s="32">
        <f>SUM(P186:P190)</f>
        <v>16531247</v>
      </c>
      <c r="Q191" s="32">
        <f>SUM(Q186:Q190)</f>
        <v>78744483</v>
      </c>
      <c r="R191" s="32">
        <f>SUM(R186:R190)</f>
        <v>59764499</v>
      </c>
      <c r="S191" s="32">
        <f>SUM(S186:S190)</f>
        <v>38664611</v>
      </c>
      <c r="T191" s="37">
        <f t="shared" si="46"/>
        <v>0.64694947078867004</v>
      </c>
      <c r="U191" s="37">
        <f t="shared" si="47"/>
        <v>-1.2679676251888319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785964</v>
      </c>
      <c r="E192" s="31">
        <v>785964</v>
      </c>
      <c r="F192" s="31">
        <v>103716</v>
      </c>
      <c r="G192" s="36">
        <f t="shared" si="40"/>
        <v>0.13196024245385285</v>
      </c>
      <c r="H192" s="31">
        <v>144522</v>
      </c>
      <c r="I192" s="36">
        <f t="shared" si="41"/>
        <v>0.18387865093057698</v>
      </c>
      <c r="J192" s="31">
        <v>166704</v>
      </c>
      <c r="K192" s="36">
        <f t="shared" si="42"/>
        <v>0.21210131761760082</v>
      </c>
      <c r="L192" s="31">
        <v>0</v>
      </c>
      <c r="M192" s="36">
        <f t="shared" si="43"/>
        <v>0</v>
      </c>
      <c r="N192" s="31">
        <f t="shared" si="44"/>
        <v>414942</v>
      </c>
      <c r="O192" s="36">
        <f t="shared" si="45"/>
        <v>0.52794021100203059</v>
      </c>
      <c r="P192" s="31">
        <v>48199</v>
      </c>
      <c r="Q192" s="31">
        <v>689209</v>
      </c>
      <c r="R192" s="31">
        <v>741463</v>
      </c>
      <c r="S192" s="31">
        <v>496531</v>
      </c>
      <c r="T192" s="36">
        <f t="shared" si="46"/>
        <v>0.66966389421994088</v>
      </c>
      <c r="U192" s="36">
        <f t="shared" si="47"/>
        <v>2.4586609680698768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1290897</v>
      </c>
      <c r="E193" s="31">
        <v>3688972</v>
      </c>
      <c r="F193" s="31">
        <v>302657</v>
      </c>
      <c r="G193" s="36">
        <f t="shared" si="40"/>
        <v>0.23445480158370496</v>
      </c>
      <c r="H193" s="31">
        <v>399212</v>
      </c>
      <c r="I193" s="36">
        <f t="shared" si="41"/>
        <v>0.30925162890610175</v>
      </c>
      <c r="J193" s="31">
        <v>251669</v>
      </c>
      <c r="K193" s="36">
        <f t="shared" si="42"/>
        <v>6.8221987046797855E-2</v>
      </c>
      <c r="L193" s="31">
        <v>0</v>
      </c>
      <c r="M193" s="36">
        <f t="shared" si="43"/>
        <v>0</v>
      </c>
      <c r="N193" s="31">
        <f t="shared" si="44"/>
        <v>953538</v>
      </c>
      <c r="O193" s="36">
        <f t="shared" si="45"/>
        <v>0.25848339320547836</v>
      </c>
      <c r="P193" s="31">
        <v>241755</v>
      </c>
      <c r="Q193" s="31">
        <v>1030598</v>
      </c>
      <c r="R193" s="31">
        <v>1323489</v>
      </c>
      <c r="S193" s="31">
        <v>730105</v>
      </c>
      <c r="T193" s="36">
        <f t="shared" si="46"/>
        <v>0.5516517326551259</v>
      </c>
      <c r="U193" s="36">
        <f t="shared" si="47"/>
        <v>4.1008458977063622E-2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2763978</v>
      </c>
      <c r="E194" s="31">
        <v>2776974</v>
      </c>
      <c r="F194" s="31">
        <v>582850</v>
      </c>
      <c r="G194" s="36">
        <f t="shared" si="40"/>
        <v>0.21087360319076345</v>
      </c>
      <c r="H194" s="31">
        <v>1006989</v>
      </c>
      <c r="I194" s="36">
        <f t="shared" si="41"/>
        <v>0.36432598233415753</v>
      </c>
      <c r="J194" s="31">
        <v>599676</v>
      </c>
      <c r="K194" s="36">
        <f t="shared" si="42"/>
        <v>0.2159458460900246</v>
      </c>
      <c r="L194" s="31">
        <v>0</v>
      </c>
      <c r="M194" s="36">
        <f t="shared" si="43"/>
        <v>0</v>
      </c>
      <c r="N194" s="31">
        <f t="shared" si="44"/>
        <v>2189515</v>
      </c>
      <c r="O194" s="36">
        <f t="shared" si="45"/>
        <v>0.78845354691833625</v>
      </c>
      <c r="P194" s="31">
        <v>271830</v>
      </c>
      <c r="Q194" s="31">
        <v>2516407</v>
      </c>
      <c r="R194" s="31">
        <v>2415157</v>
      </c>
      <c r="S194" s="31">
        <v>1811849</v>
      </c>
      <c r="T194" s="36">
        <f t="shared" si="46"/>
        <v>0.75019926240819956</v>
      </c>
      <c r="U194" s="36">
        <f t="shared" si="47"/>
        <v>1.2060699702019644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10610040</v>
      </c>
      <c r="E195" s="31">
        <v>10753765</v>
      </c>
      <c r="F195" s="31">
        <v>2190441</v>
      </c>
      <c r="G195" s="36">
        <f t="shared" si="40"/>
        <v>0.20644983430788197</v>
      </c>
      <c r="H195" s="31">
        <v>2977850</v>
      </c>
      <c r="I195" s="36">
        <f t="shared" si="41"/>
        <v>0.28066340937451695</v>
      </c>
      <c r="J195" s="31">
        <v>1996230</v>
      </c>
      <c r="K195" s="36">
        <f t="shared" si="42"/>
        <v>0.18563080000353366</v>
      </c>
      <c r="L195" s="31">
        <v>0</v>
      </c>
      <c r="M195" s="36">
        <f t="shared" si="43"/>
        <v>0</v>
      </c>
      <c r="N195" s="31">
        <f t="shared" si="44"/>
        <v>7164521</v>
      </c>
      <c r="O195" s="36">
        <f t="shared" si="45"/>
        <v>0.66623373302280642</v>
      </c>
      <c r="P195" s="31">
        <v>1999540</v>
      </c>
      <c r="Q195" s="31">
        <v>11209215</v>
      </c>
      <c r="R195" s="31">
        <v>11217215</v>
      </c>
      <c r="S195" s="31">
        <v>5863961</v>
      </c>
      <c r="T195" s="36">
        <f t="shared" si="46"/>
        <v>0.52276442949519997</v>
      </c>
      <c r="U195" s="36">
        <f t="shared" si="47"/>
        <v>-1.6553807375696561E-3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159924004</v>
      </c>
      <c r="E196" s="31">
        <v>159924004</v>
      </c>
      <c r="F196" s="31">
        <v>65648514</v>
      </c>
      <c r="G196" s="36">
        <f t="shared" si="40"/>
        <v>0.41049818887726197</v>
      </c>
      <c r="H196" s="31">
        <v>53798959</v>
      </c>
      <c r="I196" s="36">
        <f t="shared" si="41"/>
        <v>0.33640327689644389</v>
      </c>
      <c r="J196" s="31">
        <v>39458359</v>
      </c>
      <c r="K196" s="36">
        <f t="shared" si="42"/>
        <v>0.24673193525094581</v>
      </c>
      <c r="L196" s="31">
        <v>0</v>
      </c>
      <c r="M196" s="36">
        <f t="shared" si="43"/>
        <v>0</v>
      </c>
      <c r="N196" s="31">
        <f t="shared" si="44"/>
        <v>158905832</v>
      </c>
      <c r="O196" s="36">
        <f t="shared" si="45"/>
        <v>0.9936334010246517</v>
      </c>
      <c r="P196" s="31">
        <v>36350114</v>
      </c>
      <c r="Q196" s="31">
        <v>151308700</v>
      </c>
      <c r="R196" s="31">
        <v>150308700</v>
      </c>
      <c r="S196" s="31">
        <v>147236084</v>
      </c>
      <c r="T196" s="36">
        <f t="shared" si="46"/>
        <v>0.97955796304538589</v>
      </c>
      <c r="U196" s="36">
        <f t="shared" si="47"/>
        <v>8.5508535131416652E-2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1200000</v>
      </c>
      <c r="E197" s="31">
        <v>1200000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176574883</v>
      </c>
      <c r="E198" s="32">
        <f>SUM(E192:E197)</f>
        <v>179129679</v>
      </c>
      <c r="F198" s="32">
        <f>SUM(F192:F197)</f>
        <v>68828178</v>
      </c>
      <c r="G198" s="37">
        <f t="shared" si="40"/>
        <v>0.38979597115179737</v>
      </c>
      <c r="H198" s="32">
        <f>SUM(H192:H197)</f>
        <v>58327532</v>
      </c>
      <c r="I198" s="37">
        <f t="shared" si="41"/>
        <v>0.33032745659528484</v>
      </c>
      <c r="J198" s="32">
        <f>SUM(J192:J197)</f>
        <v>42472638</v>
      </c>
      <c r="K198" s="37">
        <f t="shared" si="42"/>
        <v>0.23710553291395112</v>
      </c>
      <c r="L198" s="32">
        <f>SUM(L192:L197)</f>
        <v>0</v>
      </c>
      <c r="M198" s="37">
        <f t="shared" si="43"/>
        <v>0</v>
      </c>
      <c r="N198" s="32">
        <f t="shared" si="44"/>
        <v>169628348</v>
      </c>
      <c r="O198" s="37">
        <f t="shared" si="45"/>
        <v>0.94695836528574362</v>
      </c>
      <c r="P198" s="32">
        <f>SUM(P192:P197)</f>
        <v>38911438</v>
      </c>
      <c r="Q198" s="32">
        <f>SUM(Q192:Q197)</f>
        <v>166754129</v>
      </c>
      <c r="R198" s="32">
        <f>SUM(R192:R197)</f>
        <v>166006024</v>
      </c>
      <c r="S198" s="32">
        <f>SUM(S192:S197)</f>
        <v>156138530</v>
      </c>
      <c r="T198" s="37">
        <f t="shared" si="46"/>
        <v>0.94055942210868204</v>
      </c>
      <c r="U198" s="37">
        <f t="shared" si="47"/>
        <v>9.1520647476456718E-2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21178</v>
      </c>
      <c r="E199" s="31">
        <v>119998</v>
      </c>
      <c r="F199" s="31">
        <v>5085</v>
      </c>
      <c r="G199" s="36">
        <f t="shared" si="40"/>
        <v>0.24010765889130228</v>
      </c>
      <c r="H199" s="31">
        <v>68763</v>
      </c>
      <c r="I199" s="36">
        <f t="shared" si="41"/>
        <v>3.2469071678156576</v>
      </c>
      <c r="J199" s="31">
        <v>40007</v>
      </c>
      <c r="K199" s="36">
        <f t="shared" si="42"/>
        <v>0.33339722328705479</v>
      </c>
      <c r="L199" s="31">
        <v>0</v>
      </c>
      <c r="M199" s="36">
        <f t="shared" si="43"/>
        <v>0</v>
      </c>
      <c r="N199" s="31">
        <f t="shared" si="44"/>
        <v>113855</v>
      </c>
      <c r="O199" s="36">
        <f t="shared" si="45"/>
        <v>0.94880748012466876</v>
      </c>
      <c r="P199" s="31">
        <v>2694</v>
      </c>
      <c r="Q199" s="31">
        <v>64776</v>
      </c>
      <c r="R199" s="31">
        <v>20188</v>
      </c>
      <c r="S199" s="31">
        <v>11154</v>
      </c>
      <c r="T199" s="36">
        <f t="shared" si="46"/>
        <v>0.55250643946899147</v>
      </c>
      <c r="U199" s="36">
        <f t="shared" si="47"/>
        <v>13.850408314773571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26909457</v>
      </c>
      <c r="E200" s="31">
        <v>27921260</v>
      </c>
      <c r="F200" s="31">
        <v>12345535</v>
      </c>
      <c r="G200" s="36">
        <f t="shared" si="40"/>
        <v>0.45878053206350466</v>
      </c>
      <c r="H200" s="31">
        <v>9037615</v>
      </c>
      <c r="I200" s="36">
        <f t="shared" si="41"/>
        <v>0.33585274500336443</v>
      </c>
      <c r="J200" s="31">
        <v>5808852</v>
      </c>
      <c r="K200" s="36">
        <f t="shared" si="42"/>
        <v>0.20804404958802003</v>
      </c>
      <c r="L200" s="31">
        <v>0</v>
      </c>
      <c r="M200" s="36">
        <f t="shared" si="43"/>
        <v>0</v>
      </c>
      <c r="N200" s="31">
        <f t="shared" si="44"/>
        <v>27192002</v>
      </c>
      <c r="O200" s="36">
        <f t="shared" si="45"/>
        <v>0.97388162282074664</v>
      </c>
      <c r="P200" s="31">
        <v>3590176</v>
      </c>
      <c r="Q200" s="31">
        <v>22674344</v>
      </c>
      <c r="R200" s="31">
        <v>22488577</v>
      </c>
      <c r="S200" s="31">
        <v>23617056</v>
      </c>
      <c r="T200" s="36">
        <f t="shared" si="46"/>
        <v>1.0501800981004712</v>
      </c>
      <c r="U200" s="36">
        <f t="shared" si="47"/>
        <v>0.61798530211332259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2995900</v>
      </c>
      <c r="E202" s="31">
        <v>4611600</v>
      </c>
      <c r="F202" s="31">
        <v>1173692</v>
      </c>
      <c r="G202" s="36">
        <f t="shared" si="40"/>
        <v>0.39176608030975668</v>
      </c>
      <c r="H202" s="31">
        <v>2606773</v>
      </c>
      <c r="I202" s="36">
        <f t="shared" si="41"/>
        <v>0.87011348843419345</v>
      </c>
      <c r="J202" s="31">
        <v>2736783</v>
      </c>
      <c r="K202" s="36">
        <f t="shared" si="42"/>
        <v>0.59345628415300544</v>
      </c>
      <c r="L202" s="31">
        <v>0</v>
      </c>
      <c r="M202" s="36">
        <f t="shared" si="43"/>
        <v>0</v>
      </c>
      <c r="N202" s="31">
        <f t="shared" si="44"/>
        <v>6517248</v>
      </c>
      <c r="O202" s="36">
        <f t="shared" si="45"/>
        <v>1.4132292479833464</v>
      </c>
      <c r="P202" s="31">
        <v>1170704</v>
      </c>
      <c r="Q202" s="31">
        <v>2563000</v>
      </c>
      <c r="R202" s="31">
        <v>2743426</v>
      </c>
      <c r="S202" s="31">
        <v>3512165</v>
      </c>
      <c r="T202" s="36">
        <f t="shared" si="46"/>
        <v>1.2802113124246837</v>
      </c>
      <c r="U202" s="36">
        <f t="shared" si="47"/>
        <v>1.3377241386379479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29926535</v>
      </c>
      <c r="E204" s="32">
        <f>SUM(E199:E203)</f>
        <v>32652858</v>
      </c>
      <c r="F204" s="32">
        <f>SUM(F199:F203)</f>
        <v>13524312</v>
      </c>
      <c r="G204" s="37">
        <f t="shared" si="40"/>
        <v>0.45191706958389938</v>
      </c>
      <c r="H204" s="32">
        <f>SUM(H199:H203)</f>
        <v>11713151</v>
      </c>
      <c r="I204" s="37">
        <f t="shared" si="41"/>
        <v>0.39139683227610544</v>
      </c>
      <c r="J204" s="32">
        <f>SUM(J199:J203)</f>
        <v>8585642</v>
      </c>
      <c r="K204" s="37">
        <f t="shared" si="42"/>
        <v>0.26293692270367269</v>
      </c>
      <c r="L204" s="32">
        <f>SUM(L199:L203)</f>
        <v>0</v>
      </c>
      <c r="M204" s="37">
        <f t="shared" si="43"/>
        <v>0</v>
      </c>
      <c r="N204" s="32">
        <f t="shared" si="44"/>
        <v>33823105</v>
      </c>
      <c r="O204" s="37">
        <f t="shared" si="45"/>
        <v>1.0358390374282092</v>
      </c>
      <c r="P204" s="32">
        <f>SUM(P199:P203)</f>
        <v>4763574</v>
      </c>
      <c r="Q204" s="32">
        <f>SUM(Q199:Q203)</f>
        <v>25302120</v>
      </c>
      <c r="R204" s="32">
        <f>SUM(R199:R203)</f>
        <v>25252191</v>
      </c>
      <c r="S204" s="32">
        <f>SUM(S199:S203)</f>
        <v>27140375</v>
      </c>
      <c r="T204" s="37">
        <f t="shared" si="46"/>
        <v>1.0747730761263448</v>
      </c>
      <c r="U204" s="37">
        <f t="shared" si="47"/>
        <v>0.80235302317125745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556472434</v>
      </c>
      <c r="E205" s="32">
        <f>SUM(E173:E178,E180:E184,E186:E190,E192:E197,E199:E203)</f>
        <v>695416099</v>
      </c>
      <c r="F205" s="32">
        <f>SUM(F173:F178,F180:F184,F186:F190,F192:F197,F199:F203)</f>
        <v>145588459</v>
      </c>
      <c r="G205" s="37">
        <f t="shared" si="40"/>
        <v>0.26162744118965647</v>
      </c>
      <c r="H205" s="32">
        <f>SUM(H173:H178,H180:H184,H186:H190,H192:H197,H199:H203)</f>
        <v>145062728</v>
      </c>
      <c r="I205" s="37">
        <f t="shared" si="41"/>
        <v>0.26068268459817362</v>
      </c>
      <c r="J205" s="32">
        <f>SUM(J173:J178,J180:J184,J186:J190,J192:J197,J199:J203)</f>
        <v>93108702</v>
      </c>
      <c r="K205" s="37">
        <f t="shared" si="42"/>
        <v>0.13388919545275008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383759889</v>
      </c>
      <c r="O205" s="37">
        <f t="shared" si="45"/>
        <v>0.55184211230059543</v>
      </c>
      <c r="P205" s="32">
        <f>SUM(P173:P178,P180:P184,P186:P190,P192:P197,P199:P203)</f>
        <v>114406540</v>
      </c>
      <c r="Q205" s="32">
        <f>SUM(Q173:Q178,Q180:Q184,Q186:Q190,Q192:Q197,Q199:Q203)</f>
        <v>684310199</v>
      </c>
      <c r="R205" s="32">
        <f>SUM(R173:R178,R180:R184,R186:R190,R192:R197,R199:R203)</f>
        <v>628006196</v>
      </c>
      <c r="S205" s="32">
        <f>SUM(S173:S178,S180:S184,S186:S190,S192:S197,S199:S203)</f>
        <v>404756537</v>
      </c>
      <c r="T205" s="37">
        <f t="shared" si="46"/>
        <v>0.64451041976662282</v>
      </c>
      <c r="U205" s="37">
        <f t="shared" si="47"/>
        <v>-0.18615927026549361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300000</v>
      </c>
      <c r="E208" s="31">
        <v>1300000</v>
      </c>
      <c r="F208" s="31">
        <v>356326</v>
      </c>
      <c r="G208" s="36">
        <f t="shared" ref="G208:G231" si="48">IF(($D208     =0),0,($F208     /$D208     ))</f>
        <v>1.1877533333333334</v>
      </c>
      <c r="H208" s="31">
        <v>350700</v>
      </c>
      <c r="I208" s="36">
        <f t="shared" ref="I208:I231" si="49">IF(($D208     =0),0,($H208     /$D208     ))</f>
        <v>1.169</v>
      </c>
      <c r="J208" s="31">
        <v>90155</v>
      </c>
      <c r="K208" s="36">
        <f t="shared" ref="K208:K231" si="50">IF(($E208     =0),0,($J208     /$E208     ))</f>
        <v>6.9349999999999995E-2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797181</v>
      </c>
      <c r="O208" s="36">
        <f t="shared" ref="O208:O231" si="53">IF(($E208     =0),0,($N208     /$E208     ))</f>
        <v>0.6132161538461538</v>
      </c>
      <c r="P208" s="31">
        <v>152094</v>
      </c>
      <c r="Q208" s="31">
        <v>0</v>
      </c>
      <c r="R208" s="31">
        <v>0</v>
      </c>
      <c r="S208" s="31">
        <v>398811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-0.40724157428958407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5826587</v>
      </c>
      <c r="E209" s="31">
        <v>5826587</v>
      </c>
      <c r="F209" s="31">
        <v>393950</v>
      </c>
      <c r="G209" s="36">
        <f t="shared" si="48"/>
        <v>6.7612480513892612E-2</v>
      </c>
      <c r="H209" s="31">
        <v>552193</v>
      </c>
      <c r="I209" s="36">
        <f t="shared" si="49"/>
        <v>9.4771261460611503E-2</v>
      </c>
      <c r="J209" s="31">
        <v>281552</v>
      </c>
      <c r="K209" s="36">
        <f t="shared" si="50"/>
        <v>4.8321942159277806E-2</v>
      </c>
      <c r="L209" s="31">
        <v>0</v>
      </c>
      <c r="M209" s="36">
        <f t="shared" si="51"/>
        <v>0</v>
      </c>
      <c r="N209" s="31">
        <f t="shared" si="52"/>
        <v>1227695</v>
      </c>
      <c r="O209" s="36">
        <f t="shared" si="53"/>
        <v>0.21070568413378193</v>
      </c>
      <c r="P209" s="31">
        <v>466218</v>
      </c>
      <c r="Q209" s="31">
        <v>5714088</v>
      </c>
      <c r="R209" s="31">
        <v>5788354</v>
      </c>
      <c r="S209" s="31">
        <v>1523092</v>
      </c>
      <c r="T209" s="36">
        <f t="shared" si="54"/>
        <v>0.26313041669531617</v>
      </c>
      <c r="U209" s="36">
        <f t="shared" si="55"/>
        <v>-0.39609367291696163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6831842</v>
      </c>
      <c r="E210" s="31">
        <v>6861842</v>
      </c>
      <c r="F210" s="31">
        <v>332484</v>
      </c>
      <c r="G210" s="36">
        <f t="shared" si="48"/>
        <v>4.8666816357872442E-2</v>
      </c>
      <c r="H210" s="31">
        <v>338535</v>
      </c>
      <c r="I210" s="36">
        <f t="shared" si="49"/>
        <v>4.9552521852818027E-2</v>
      </c>
      <c r="J210" s="31">
        <v>165048</v>
      </c>
      <c r="K210" s="36">
        <f t="shared" si="50"/>
        <v>2.4053016668119143E-2</v>
      </c>
      <c r="L210" s="31">
        <v>0</v>
      </c>
      <c r="M210" s="36">
        <f t="shared" si="51"/>
        <v>0</v>
      </c>
      <c r="N210" s="31">
        <f t="shared" si="52"/>
        <v>836067</v>
      </c>
      <c r="O210" s="36">
        <f t="shared" si="53"/>
        <v>0.12184293954888498</v>
      </c>
      <c r="P210" s="31">
        <v>48162</v>
      </c>
      <c r="Q210" s="31">
        <v>5811054</v>
      </c>
      <c r="R210" s="31">
        <v>6883624</v>
      </c>
      <c r="S210" s="31">
        <v>1563355</v>
      </c>
      <c r="T210" s="36">
        <f t="shared" si="54"/>
        <v>0.22711220136370028</v>
      </c>
      <c r="U210" s="36">
        <f t="shared" si="55"/>
        <v>2.4269340974212033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20416459</v>
      </c>
      <c r="E211" s="31">
        <v>12680799</v>
      </c>
      <c r="F211" s="31">
        <v>37011</v>
      </c>
      <c r="G211" s="36">
        <f t="shared" si="48"/>
        <v>1.8128021122565867E-3</v>
      </c>
      <c r="H211" s="31">
        <v>48255</v>
      </c>
      <c r="I211" s="36">
        <f t="shared" si="49"/>
        <v>2.3635342446013778E-3</v>
      </c>
      <c r="J211" s="31">
        <v>46942</v>
      </c>
      <c r="K211" s="36">
        <f t="shared" si="50"/>
        <v>3.7018172119911374E-3</v>
      </c>
      <c r="L211" s="31">
        <v>0</v>
      </c>
      <c r="M211" s="36">
        <f t="shared" si="51"/>
        <v>0</v>
      </c>
      <c r="N211" s="31">
        <f t="shared" si="52"/>
        <v>132208</v>
      </c>
      <c r="O211" s="36">
        <f t="shared" si="53"/>
        <v>1.0425841463144396E-2</v>
      </c>
      <c r="P211" s="31">
        <v>31071</v>
      </c>
      <c r="Q211" s="31">
        <v>19139856</v>
      </c>
      <c r="R211" s="31">
        <v>19259856</v>
      </c>
      <c r="S211" s="31">
        <v>98529</v>
      </c>
      <c r="T211" s="36">
        <f t="shared" si="54"/>
        <v>5.1157703359775899E-3</v>
      </c>
      <c r="U211" s="36">
        <f t="shared" si="55"/>
        <v>0.51079785008528855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2636550</v>
      </c>
      <c r="E212" s="31">
        <v>3007751</v>
      </c>
      <c r="F212" s="31">
        <v>259652</v>
      </c>
      <c r="G212" s="36">
        <f t="shared" si="48"/>
        <v>9.8481728015778189E-2</v>
      </c>
      <c r="H212" s="31">
        <v>402889</v>
      </c>
      <c r="I212" s="36">
        <f t="shared" si="49"/>
        <v>0.15280916349016707</v>
      </c>
      <c r="J212" s="31">
        <v>1650335</v>
      </c>
      <c r="K212" s="36">
        <f t="shared" si="50"/>
        <v>0.54869402420612612</v>
      </c>
      <c r="L212" s="31">
        <v>0</v>
      </c>
      <c r="M212" s="36">
        <f t="shared" si="51"/>
        <v>0</v>
      </c>
      <c r="N212" s="31">
        <f t="shared" si="52"/>
        <v>2312876</v>
      </c>
      <c r="O212" s="36">
        <f t="shared" si="53"/>
        <v>0.76897189960206147</v>
      </c>
      <c r="P212" s="31">
        <v>135552</v>
      </c>
      <c r="Q212" s="31">
        <v>1265000</v>
      </c>
      <c r="R212" s="31">
        <v>2563400</v>
      </c>
      <c r="S212" s="31">
        <v>485587</v>
      </c>
      <c r="T212" s="36">
        <f t="shared" si="54"/>
        <v>0.18943083404852928</v>
      </c>
      <c r="U212" s="36">
        <f t="shared" si="55"/>
        <v>11.174921801227573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17412</v>
      </c>
      <c r="E213" s="31">
        <v>17412</v>
      </c>
      <c r="F213" s="31">
        <v>9441</v>
      </c>
      <c r="G213" s="36">
        <f t="shared" si="48"/>
        <v>0.54221226740179185</v>
      </c>
      <c r="H213" s="31">
        <v>2365</v>
      </c>
      <c r="I213" s="36">
        <f t="shared" si="49"/>
        <v>0.13582586721801057</v>
      </c>
      <c r="J213" s="31">
        <v>4713</v>
      </c>
      <c r="K213" s="36">
        <f t="shared" si="50"/>
        <v>0.27067539627842868</v>
      </c>
      <c r="L213" s="31">
        <v>0</v>
      </c>
      <c r="M213" s="36">
        <f t="shared" si="51"/>
        <v>0</v>
      </c>
      <c r="N213" s="31">
        <f t="shared" si="52"/>
        <v>16519</v>
      </c>
      <c r="O213" s="36">
        <f t="shared" si="53"/>
        <v>0.94871353089823107</v>
      </c>
      <c r="P213" s="31">
        <v>9485</v>
      </c>
      <c r="Q213" s="31">
        <v>15825</v>
      </c>
      <c r="R213" s="31">
        <v>15825</v>
      </c>
      <c r="S213" s="31">
        <v>13881</v>
      </c>
      <c r="T213" s="36">
        <f t="shared" si="54"/>
        <v>0.87715639810426538</v>
      </c>
      <c r="U213" s="36">
        <f t="shared" si="55"/>
        <v>-0.50311017395888247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3570983</v>
      </c>
      <c r="E214" s="31">
        <v>5760893</v>
      </c>
      <c r="F214" s="31">
        <v>919312</v>
      </c>
      <c r="G214" s="36">
        <f t="shared" si="48"/>
        <v>0.25743947814929391</v>
      </c>
      <c r="H214" s="31">
        <v>1447248</v>
      </c>
      <c r="I214" s="36">
        <f t="shared" si="49"/>
        <v>0.40528000273314096</v>
      </c>
      <c r="J214" s="31">
        <v>862584</v>
      </c>
      <c r="K214" s="36">
        <f t="shared" si="50"/>
        <v>0.1497309531699339</v>
      </c>
      <c r="L214" s="31">
        <v>0</v>
      </c>
      <c r="M214" s="36">
        <f t="shared" si="51"/>
        <v>0</v>
      </c>
      <c r="N214" s="31">
        <f t="shared" si="52"/>
        <v>3229144</v>
      </c>
      <c r="O214" s="36">
        <f t="shared" si="53"/>
        <v>0.56052837641664233</v>
      </c>
      <c r="P214" s="31">
        <v>930043</v>
      </c>
      <c r="Q214" s="31">
        <v>3404179</v>
      </c>
      <c r="R214" s="31">
        <v>3718080</v>
      </c>
      <c r="S214" s="31">
        <v>3051611</v>
      </c>
      <c r="T214" s="36">
        <f t="shared" si="54"/>
        <v>0.82074915009897587</v>
      </c>
      <c r="U214" s="36">
        <f t="shared" si="55"/>
        <v>-7.2533205453941374E-2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238947970</v>
      </c>
      <c r="E215" s="31">
        <v>501969282</v>
      </c>
      <c r="F215" s="31">
        <v>84327630</v>
      </c>
      <c r="G215" s="36">
        <f t="shared" si="48"/>
        <v>0.35291210048781751</v>
      </c>
      <c r="H215" s="31">
        <v>84941221</v>
      </c>
      <c r="I215" s="36">
        <f t="shared" si="49"/>
        <v>0.35547998587307522</v>
      </c>
      <c r="J215" s="31">
        <v>6833112</v>
      </c>
      <c r="K215" s="36">
        <f t="shared" si="50"/>
        <v>1.3612609864840294E-2</v>
      </c>
      <c r="L215" s="31">
        <v>0</v>
      </c>
      <c r="M215" s="36">
        <f t="shared" si="51"/>
        <v>0</v>
      </c>
      <c r="N215" s="31">
        <f t="shared" si="52"/>
        <v>176101963</v>
      </c>
      <c r="O215" s="36">
        <f t="shared" si="53"/>
        <v>0.35082219035068363</v>
      </c>
      <c r="P215" s="31">
        <v>67420649</v>
      </c>
      <c r="Q215" s="31">
        <v>2506490</v>
      </c>
      <c r="R215" s="31">
        <v>450816305</v>
      </c>
      <c r="S215" s="31">
        <v>300305951</v>
      </c>
      <c r="T215" s="36">
        <f t="shared" si="54"/>
        <v>0.66613817572547651</v>
      </c>
      <c r="U215" s="36">
        <f t="shared" si="55"/>
        <v>-0.89864956654451666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278547803</v>
      </c>
      <c r="E216" s="32">
        <f>SUM(E208:E215)</f>
        <v>537424566</v>
      </c>
      <c r="F216" s="32">
        <f>SUM(F208:F215)</f>
        <v>86635806</v>
      </c>
      <c r="G216" s="37">
        <f t="shared" si="48"/>
        <v>0.31102670732606713</v>
      </c>
      <c r="H216" s="32">
        <f>SUM(H208:H215)</f>
        <v>88083406</v>
      </c>
      <c r="I216" s="37">
        <f t="shared" si="49"/>
        <v>0.31622366089887988</v>
      </c>
      <c r="J216" s="32">
        <f>SUM(J208:J215)</f>
        <v>9934441</v>
      </c>
      <c r="K216" s="37">
        <f t="shared" si="50"/>
        <v>1.848527519674268E-2</v>
      </c>
      <c r="L216" s="32">
        <f>SUM(L208:L215)</f>
        <v>0</v>
      </c>
      <c r="M216" s="37">
        <f t="shared" si="51"/>
        <v>0</v>
      </c>
      <c r="N216" s="32">
        <f t="shared" si="52"/>
        <v>184653653</v>
      </c>
      <c r="O216" s="37">
        <f t="shared" si="53"/>
        <v>0.34358990020564112</v>
      </c>
      <c r="P216" s="32">
        <f>SUM(P208:P215)</f>
        <v>69193274</v>
      </c>
      <c r="Q216" s="32">
        <f>SUM(Q208:Q215)</f>
        <v>37856492</v>
      </c>
      <c r="R216" s="32">
        <f>SUM(R208:R215)</f>
        <v>489045444</v>
      </c>
      <c r="S216" s="32">
        <f>SUM(S208:S215)</f>
        <v>307440817</v>
      </c>
      <c r="T216" s="37">
        <f t="shared" si="54"/>
        <v>0.62865490471678942</v>
      </c>
      <c r="U216" s="37">
        <f t="shared" si="55"/>
        <v>-0.85642475885734215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4772000</v>
      </c>
      <c r="E217" s="31">
        <v>4772000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1572000</v>
      </c>
      <c r="R217" s="31">
        <v>1572000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27524935</v>
      </c>
      <c r="E218" s="31">
        <v>29179063</v>
      </c>
      <c r="F218" s="31">
        <v>4993406</v>
      </c>
      <c r="G218" s="36">
        <f t="shared" si="48"/>
        <v>0.18141390706281413</v>
      </c>
      <c r="H218" s="31">
        <v>4818006</v>
      </c>
      <c r="I218" s="36">
        <f t="shared" si="49"/>
        <v>0.17504150327693779</v>
      </c>
      <c r="J218" s="31">
        <v>5164646</v>
      </c>
      <c r="K218" s="36">
        <f t="shared" si="50"/>
        <v>0.17699834980993051</v>
      </c>
      <c r="L218" s="31">
        <v>0</v>
      </c>
      <c r="M218" s="36">
        <f t="shared" si="51"/>
        <v>0</v>
      </c>
      <c r="N218" s="31">
        <f t="shared" si="52"/>
        <v>14976058</v>
      </c>
      <c r="O218" s="36">
        <f t="shared" si="53"/>
        <v>0.51324670706526798</v>
      </c>
      <c r="P218" s="31">
        <v>4085644</v>
      </c>
      <c r="Q218" s="31">
        <v>31910449</v>
      </c>
      <c r="R218" s="31">
        <v>29130075</v>
      </c>
      <c r="S218" s="31">
        <v>12107144</v>
      </c>
      <c r="T218" s="36">
        <f t="shared" si="54"/>
        <v>0.41562350937991061</v>
      </c>
      <c r="U218" s="36">
        <f t="shared" si="55"/>
        <v>0.26409594179032725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6108643</v>
      </c>
      <c r="E219" s="31">
        <v>6121838</v>
      </c>
      <c r="F219" s="31">
        <v>1713448</v>
      </c>
      <c r="G219" s="36">
        <f t="shared" si="48"/>
        <v>0.28049568455711033</v>
      </c>
      <c r="H219" s="31">
        <v>1285400</v>
      </c>
      <c r="I219" s="36">
        <f t="shared" si="49"/>
        <v>0.21042316599611402</v>
      </c>
      <c r="J219" s="31">
        <v>1806413</v>
      </c>
      <c r="K219" s="36">
        <f t="shared" si="50"/>
        <v>0.29507690337444409</v>
      </c>
      <c r="L219" s="31">
        <v>0</v>
      </c>
      <c r="M219" s="36">
        <f t="shared" si="51"/>
        <v>0</v>
      </c>
      <c r="N219" s="31">
        <f t="shared" si="52"/>
        <v>4805261</v>
      </c>
      <c r="O219" s="36">
        <f t="shared" si="53"/>
        <v>0.78493762820904445</v>
      </c>
      <c r="P219" s="31">
        <v>1658812</v>
      </c>
      <c r="Q219" s="31">
        <v>5805664</v>
      </c>
      <c r="R219" s="31">
        <v>5805664</v>
      </c>
      <c r="S219" s="31">
        <v>3743704</v>
      </c>
      <c r="T219" s="36">
        <f t="shared" si="54"/>
        <v>0.64483649070976201</v>
      </c>
      <c r="U219" s="36">
        <f t="shared" si="55"/>
        <v>8.8979944683303502E-2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5042400</v>
      </c>
      <c r="E220" s="31">
        <v>2747835</v>
      </c>
      <c r="F220" s="31">
        <v>619248</v>
      </c>
      <c r="G220" s="36">
        <f t="shared" si="48"/>
        <v>0.12280818657782008</v>
      </c>
      <c r="H220" s="31">
        <v>725723</v>
      </c>
      <c r="I220" s="36">
        <f t="shared" si="49"/>
        <v>0.14392412343328573</v>
      </c>
      <c r="J220" s="31">
        <v>262530</v>
      </c>
      <c r="K220" s="36">
        <f t="shared" si="50"/>
        <v>9.5540671110164913E-2</v>
      </c>
      <c r="L220" s="31">
        <v>0</v>
      </c>
      <c r="M220" s="36">
        <f t="shared" si="51"/>
        <v>0</v>
      </c>
      <c r="N220" s="31">
        <f t="shared" si="52"/>
        <v>1607501</v>
      </c>
      <c r="O220" s="36">
        <f t="shared" si="53"/>
        <v>0.5850063777483</v>
      </c>
      <c r="P220" s="31">
        <v>2571363</v>
      </c>
      <c r="Q220" s="31">
        <v>4426487</v>
      </c>
      <c r="R220" s="31">
        <v>6316854</v>
      </c>
      <c r="S220" s="31">
        <v>5051395</v>
      </c>
      <c r="T220" s="36">
        <f t="shared" si="54"/>
        <v>0.79966942405190944</v>
      </c>
      <c r="U220" s="36">
        <f t="shared" si="55"/>
        <v>-0.89790239651111103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8433750</v>
      </c>
      <c r="E221" s="31">
        <v>7628333</v>
      </c>
      <c r="F221" s="31">
        <v>1510031</v>
      </c>
      <c r="G221" s="36">
        <f t="shared" si="48"/>
        <v>0.17904621313176228</v>
      </c>
      <c r="H221" s="31">
        <v>342130</v>
      </c>
      <c r="I221" s="36">
        <f t="shared" si="49"/>
        <v>4.05667704164814E-2</v>
      </c>
      <c r="J221" s="31">
        <v>218770</v>
      </c>
      <c r="K221" s="36">
        <f t="shared" si="50"/>
        <v>2.8678611696683929E-2</v>
      </c>
      <c r="L221" s="31">
        <v>0</v>
      </c>
      <c r="M221" s="36">
        <f t="shared" si="51"/>
        <v>0</v>
      </c>
      <c r="N221" s="31">
        <f t="shared" si="52"/>
        <v>2070931</v>
      </c>
      <c r="O221" s="36">
        <f t="shared" si="53"/>
        <v>0.27147884078998646</v>
      </c>
      <c r="P221" s="31">
        <v>100674</v>
      </c>
      <c r="Q221" s="31">
        <v>8671824</v>
      </c>
      <c r="R221" s="31">
        <v>7376835</v>
      </c>
      <c r="S221" s="31">
        <v>4779205</v>
      </c>
      <c r="T221" s="36">
        <f t="shared" si="54"/>
        <v>0.64786659861580198</v>
      </c>
      <c r="U221" s="36">
        <f t="shared" si="55"/>
        <v>1.1730536186105649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69504</v>
      </c>
      <c r="E222" s="31">
        <v>132504</v>
      </c>
      <c r="F222" s="31">
        <v>14119</v>
      </c>
      <c r="G222" s="36">
        <f t="shared" si="48"/>
        <v>0.20313938766114181</v>
      </c>
      <c r="H222" s="31">
        <v>22215</v>
      </c>
      <c r="I222" s="36">
        <f t="shared" si="49"/>
        <v>0.31962189226519339</v>
      </c>
      <c r="J222" s="31">
        <v>65936</v>
      </c>
      <c r="K222" s="36">
        <f t="shared" si="50"/>
        <v>0.49761516633460123</v>
      </c>
      <c r="L222" s="31">
        <v>0</v>
      </c>
      <c r="M222" s="36">
        <f t="shared" si="51"/>
        <v>0</v>
      </c>
      <c r="N222" s="31">
        <f t="shared" si="52"/>
        <v>102270</v>
      </c>
      <c r="O222" s="36">
        <f t="shared" si="53"/>
        <v>0.77182575620358629</v>
      </c>
      <c r="P222" s="31">
        <v>11169</v>
      </c>
      <c r="Q222" s="31">
        <v>51257</v>
      </c>
      <c r="R222" s="31">
        <v>66257</v>
      </c>
      <c r="S222" s="31">
        <v>27133</v>
      </c>
      <c r="T222" s="36">
        <f t="shared" si="54"/>
        <v>0.40951144784701993</v>
      </c>
      <c r="U222" s="36">
        <f t="shared" si="55"/>
        <v>4.9034828543289466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134206000</v>
      </c>
      <c r="E223" s="31">
        <v>575639874</v>
      </c>
      <c r="F223" s="31">
        <v>155935379</v>
      </c>
      <c r="G223" s="36">
        <f t="shared" si="48"/>
        <v>1.1619106373783585</v>
      </c>
      <c r="H223" s="31">
        <v>99434039</v>
      </c>
      <c r="I223" s="36">
        <f t="shared" si="49"/>
        <v>0.74090606232210188</v>
      </c>
      <c r="J223" s="31">
        <v>21944947</v>
      </c>
      <c r="K223" s="36">
        <f t="shared" si="50"/>
        <v>3.8122701347127322E-2</v>
      </c>
      <c r="L223" s="31">
        <v>0</v>
      </c>
      <c r="M223" s="36">
        <f t="shared" si="51"/>
        <v>0</v>
      </c>
      <c r="N223" s="31">
        <f t="shared" si="52"/>
        <v>277314365</v>
      </c>
      <c r="O223" s="36">
        <f t="shared" si="53"/>
        <v>0.48174974932330694</v>
      </c>
      <c r="P223" s="31">
        <v>125201525</v>
      </c>
      <c r="Q223" s="31">
        <v>472094000</v>
      </c>
      <c r="R223" s="31">
        <v>442094000</v>
      </c>
      <c r="S223" s="31">
        <v>350915352</v>
      </c>
      <c r="T223" s="36">
        <f t="shared" si="54"/>
        <v>0.79375732762715623</v>
      </c>
      <c r="U223" s="36">
        <f t="shared" si="55"/>
        <v>-0.82472300557041933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186157232</v>
      </c>
      <c r="E224" s="32">
        <f>SUM(E217:E223)</f>
        <v>626221447</v>
      </c>
      <c r="F224" s="32">
        <f>SUM(F217:F223)</f>
        <v>164785631</v>
      </c>
      <c r="G224" s="37">
        <f t="shared" si="48"/>
        <v>0.8851959670307088</v>
      </c>
      <c r="H224" s="32">
        <f>SUM(H217:H223)</f>
        <v>106627513</v>
      </c>
      <c r="I224" s="37">
        <f t="shared" si="49"/>
        <v>0.57278200720131034</v>
      </c>
      <c r="J224" s="32">
        <f>SUM(J217:J223)</f>
        <v>29463242</v>
      </c>
      <c r="K224" s="37">
        <f t="shared" si="50"/>
        <v>4.7049238158717997E-2</v>
      </c>
      <c r="L224" s="32">
        <f>SUM(L217:L223)</f>
        <v>0</v>
      </c>
      <c r="M224" s="37">
        <f t="shared" si="51"/>
        <v>0</v>
      </c>
      <c r="N224" s="32">
        <f t="shared" si="52"/>
        <v>300876386</v>
      </c>
      <c r="O224" s="37">
        <f t="shared" si="53"/>
        <v>0.48046324098510157</v>
      </c>
      <c r="P224" s="32">
        <f>SUM(P217:P223)</f>
        <v>133629187</v>
      </c>
      <c r="Q224" s="32">
        <f>SUM(Q217:Q223)</f>
        <v>524531681</v>
      </c>
      <c r="R224" s="32">
        <f>SUM(R217:R223)</f>
        <v>492361685</v>
      </c>
      <c r="S224" s="32">
        <f>SUM(S217:S223)</f>
        <v>376623933</v>
      </c>
      <c r="T224" s="37">
        <f t="shared" si="54"/>
        <v>0.7649334716205628</v>
      </c>
      <c r="U224" s="37">
        <f t="shared" si="55"/>
        <v>-0.77951491989545674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4406450</v>
      </c>
      <c r="E225" s="31">
        <v>2256099</v>
      </c>
      <c r="F225" s="31">
        <v>997639</v>
      </c>
      <c r="G225" s="36">
        <f t="shared" si="48"/>
        <v>0.22640424831780684</v>
      </c>
      <c r="H225" s="31">
        <v>1198171</v>
      </c>
      <c r="I225" s="36">
        <f t="shared" si="49"/>
        <v>0.27191299118337892</v>
      </c>
      <c r="J225" s="31">
        <v>549048</v>
      </c>
      <c r="K225" s="36">
        <f t="shared" si="50"/>
        <v>0.24336166099094056</v>
      </c>
      <c r="L225" s="31">
        <v>0</v>
      </c>
      <c r="M225" s="36">
        <f t="shared" si="51"/>
        <v>0</v>
      </c>
      <c r="N225" s="31">
        <f t="shared" si="52"/>
        <v>2744858</v>
      </c>
      <c r="O225" s="36">
        <f t="shared" si="53"/>
        <v>1.2166389861437819</v>
      </c>
      <c r="P225" s="31">
        <v>832232</v>
      </c>
      <c r="Q225" s="31">
        <v>37660000</v>
      </c>
      <c r="R225" s="31">
        <v>37660000</v>
      </c>
      <c r="S225" s="31">
        <v>1517684</v>
      </c>
      <c r="T225" s="36">
        <f t="shared" si="54"/>
        <v>4.0299628252788107E-2</v>
      </c>
      <c r="U225" s="36">
        <f t="shared" si="55"/>
        <v>-0.34027050149477545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18183743</v>
      </c>
      <c r="E226" s="31">
        <v>18183743</v>
      </c>
      <c r="F226" s="31">
        <v>5039110</v>
      </c>
      <c r="G226" s="36">
        <f t="shared" si="48"/>
        <v>0.27712171250990514</v>
      </c>
      <c r="H226" s="31">
        <v>5688078</v>
      </c>
      <c r="I226" s="36">
        <f t="shared" si="49"/>
        <v>0.31281117424503857</v>
      </c>
      <c r="J226" s="31">
        <v>3797306</v>
      </c>
      <c r="K226" s="36">
        <f t="shared" si="50"/>
        <v>0.20882972224145491</v>
      </c>
      <c r="L226" s="31">
        <v>0</v>
      </c>
      <c r="M226" s="36">
        <f t="shared" si="51"/>
        <v>0</v>
      </c>
      <c r="N226" s="31">
        <f t="shared" si="52"/>
        <v>14524494</v>
      </c>
      <c r="O226" s="36">
        <f t="shared" si="53"/>
        <v>0.79876260899639862</v>
      </c>
      <c r="P226" s="31">
        <v>7310573</v>
      </c>
      <c r="Q226" s="31">
        <v>15324992</v>
      </c>
      <c r="R226" s="31">
        <v>17620457</v>
      </c>
      <c r="S226" s="31">
        <v>13824183</v>
      </c>
      <c r="T226" s="36">
        <f t="shared" si="54"/>
        <v>0.78455303401041188</v>
      </c>
      <c r="U226" s="36">
        <f t="shared" si="55"/>
        <v>-0.48057341059312308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444249</v>
      </c>
      <c r="E227" s="31">
        <v>444249</v>
      </c>
      <c r="F227" s="31">
        <v>37697</v>
      </c>
      <c r="G227" s="36">
        <f t="shared" si="48"/>
        <v>8.4855565234812011E-2</v>
      </c>
      <c r="H227" s="31">
        <v>59595</v>
      </c>
      <c r="I227" s="36">
        <f t="shared" si="49"/>
        <v>0.13414774146931113</v>
      </c>
      <c r="J227" s="31">
        <v>34461</v>
      </c>
      <c r="K227" s="36">
        <f t="shared" si="50"/>
        <v>7.7571362006442338E-2</v>
      </c>
      <c r="L227" s="31">
        <v>0</v>
      </c>
      <c r="M227" s="36">
        <f t="shared" si="51"/>
        <v>0</v>
      </c>
      <c r="N227" s="31">
        <f t="shared" si="52"/>
        <v>131753</v>
      </c>
      <c r="O227" s="36">
        <f t="shared" si="53"/>
        <v>0.29657466871056548</v>
      </c>
      <c r="P227" s="31">
        <v>53468</v>
      </c>
      <c r="Q227" s="31">
        <v>341956</v>
      </c>
      <c r="R227" s="31">
        <v>444249</v>
      </c>
      <c r="S227" s="31">
        <v>80427</v>
      </c>
      <c r="T227" s="36">
        <f t="shared" si="54"/>
        <v>0.18104036249940911</v>
      </c>
      <c r="U227" s="36">
        <f t="shared" si="55"/>
        <v>-0.35548365377422009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16216913</v>
      </c>
      <c r="E228" s="31">
        <v>23998235</v>
      </c>
      <c r="F228" s="31">
        <v>6251198</v>
      </c>
      <c r="G228" s="36">
        <f t="shared" si="48"/>
        <v>0.38547398015886253</v>
      </c>
      <c r="H228" s="31">
        <v>7479984</v>
      </c>
      <c r="I228" s="36">
        <f t="shared" si="49"/>
        <v>0.46124586103409448</v>
      </c>
      <c r="J228" s="31">
        <v>-1335825</v>
      </c>
      <c r="K228" s="36">
        <f t="shared" si="50"/>
        <v>-5.5663468584252133E-2</v>
      </c>
      <c r="L228" s="31">
        <v>0</v>
      </c>
      <c r="M228" s="36">
        <f t="shared" si="51"/>
        <v>0</v>
      </c>
      <c r="N228" s="31">
        <f t="shared" si="52"/>
        <v>12395357</v>
      </c>
      <c r="O228" s="36">
        <f t="shared" si="53"/>
        <v>0.51651119342734997</v>
      </c>
      <c r="P228" s="31">
        <v>2048411</v>
      </c>
      <c r="Q228" s="31">
        <v>15854062</v>
      </c>
      <c r="R228" s="31">
        <v>13645512</v>
      </c>
      <c r="S228" s="31">
        <v>17886067</v>
      </c>
      <c r="T228" s="36">
        <f t="shared" si="54"/>
        <v>1.3107655469432</v>
      </c>
      <c r="U228" s="36">
        <f t="shared" si="55"/>
        <v>-1.6521274295051138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39251355</v>
      </c>
      <c r="E230" s="32">
        <f>SUM(E225:E229)</f>
        <v>44882326</v>
      </c>
      <c r="F230" s="32">
        <f>SUM(F225:F229)</f>
        <v>12325644</v>
      </c>
      <c r="G230" s="37">
        <f t="shared" si="48"/>
        <v>0.31401830586485485</v>
      </c>
      <c r="H230" s="32">
        <f>SUM(H225:H229)</f>
        <v>14425828</v>
      </c>
      <c r="I230" s="37">
        <f t="shared" si="49"/>
        <v>0.36752433132563195</v>
      </c>
      <c r="J230" s="32">
        <f>SUM(J225:J229)</f>
        <v>3044990</v>
      </c>
      <c r="K230" s="37">
        <f t="shared" si="50"/>
        <v>6.7843854616625704E-2</v>
      </c>
      <c r="L230" s="32">
        <f>SUM(L225:L229)</f>
        <v>0</v>
      </c>
      <c r="M230" s="37">
        <f t="shared" si="51"/>
        <v>0</v>
      </c>
      <c r="N230" s="32">
        <f t="shared" si="52"/>
        <v>29796462</v>
      </c>
      <c r="O230" s="37">
        <f t="shared" si="53"/>
        <v>0.66387963048082665</v>
      </c>
      <c r="P230" s="32">
        <f>SUM(P225:P229)</f>
        <v>10244684</v>
      </c>
      <c r="Q230" s="32">
        <f>SUM(Q225:Q229)</f>
        <v>69181010</v>
      </c>
      <c r="R230" s="32">
        <f>SUM(R225:R229)</f>
        <v>69370218</v>
      </c>
      <c r="S230" s="32">
        <f>SUM(S225:S229)</f>
        <v>33308361</v>
      </c>
      <c r="T230" s="37">
        <f t="shared" si="54"/>
        <v>0.48015361577788324</v>
      </c>
      <c r="U230" s="37">
        <f t="shared" si="55"/>
        <v>-0.70277365314537765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503956390</v>
      </c>
      <c r="E231" s="32">
        <f>SUM(E208:E215,E217:E223,E225:E229)</f>
        <v>1208528339</v>
      </c>
      <c r="F231" s="32">
        <f>SUM(F208:F215,F217:F223,F225:F229)</f>
        <v>263747081</v>
      </c>
      <c r="G231" s="37">
        <f t="shared" si="48"/>
        <v>0.52335298496760796</v>
      </c>
      <c r="H231" s="32">
        <f>SUM(H208:H215,H217:H223,H225:H229)</f>
        <v>209136747</v>
      </c>
      <c r="I231" s="37">
        <f t="shared" si="49"/>
        <v>0.41498977123794384</v>
      </c>
      <c r="J231" s="32">
        <f>SUM(J208:J215,J217:J223,J225:J229)</f>
        <v>42442673</v>
      </c>
      <c r="K231" s="37">
        <f t="shared" si="50"/>
        <v>3.5119303065014845E-2</v>
      </c>
      <c r="L231" s="32">
        <f>SUM(L208:L215,L217:L223,L225:L229)</f>
        <v>0</v>
      </c>
      <c r="M231" s="37">
        <f t="shared" si="51"/>
        <v>0</v>
      </c>
      <c r="N231" s="32">
        <f t="shared" si="52"/>
        <v>515326501</v>
      </c>
      <c r="O231" s="37">
        <f t="shared" si="53"/>
        <v>0.42640828880058229</v>
      </c>
      <c r="P231" s="32">
        <f>SUM(P208:P215,P217:P223,P225:P229)</f>
        <v>213067145</v>
      </c>
      <c r="Q231" s="32">
        <f>SUM(Q208:Q215,Q217:Q223,Q225:Q229)</f>
        <v>631569183</v>
      </c>
      <c r="R231" s="32">
        <f>SUM(R208:R215,R217:R223,R225:R229)</f>
        <v>1050777347</v>
      </c>
      <c r="S231" s="32">
        <f>SUM(S208:S215,S217:S223,S225:S229)</f>
        <v>717373111</v>
      </c>
      <c r="T231" s="37">
        <f t="shared" si="54"/>
        <v>0.68270705782544816</v>
      </c>
      <c r="U231" s="37">
        <f t="shared" si="55"/>
        <v>-0.80080141872647703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6680800</v>
      </c>
      <c r="E234" s="31">
        <v>6616304</v>
      </c>
      <c r="F234" s="31">
        <v>1314982</v>
      </c>
      <c r="G234" s="36">
        <f t="shared" ref="G234:G260" si="56">IF(($D234     =0),0,($F234     /$D234     ))</f>
        <v>0.19683002035684349</v>
      </c>
      <c r="H234" s="31">
        <v>2234366</v>
      </c>
      <c r="I234" s="36">
        <f t="shared" ref="I234:I260" si="57">IF(($D234     =0),0,($H234     /$D234     ))</f>
        <v>0.33444587474553944</v>
      </c>
      <c r="J234" s="31">
        <v>494843</v>
      </c>
      <c r="K234" s="36">
        <f t="shared" ref="K234:K260" si="58">IF(($E234     =0),0,($J234     /$E234     ))</f>
        <v>7.479145456436101E-2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4044191</v>
      </c>
      <c r="O234" s="36">
        <f t="shared" ref="O234:O260" si="61">IF(($E234     =0),0,($N234     /$E234     ))</f>
        <v>0.61124624866088373</v>
      </c>
      <c r="P234" s="31">
        <v>2336725</v>
      </c>
      <c r="Q234" s="31">
        <v>5943865</v>
      </c>
      <c r="R234" s="31">
        <v>5943865</v>
      </c>
      <c r="S234" s="31">
        <v>4449353</v>
      </c>
      <c r="T234" s="36">
        <f t="shared" ref="T234:T260" si="62">IF(($R234     =0),0,($S234     /$R234     ))</f>
        <v>0.74856225704991619</v>
      </c>
      <c r="U234" s="36">
        <f t="shared" ref="U234:U260" si="63">IF(($P234     =0),0,(($J234     /$P234     )-1))</f>
        <v>-0.78823224812504677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13183110</v>
      </c>
      <c r="E235" s="31">
        <v>13952806</v>
      </c>
      <c r="F235" s="31">
        <v>1223088</v>
      </c>
      <c r="G235" s="36">
        <f t="shared" si="56"/>
        <v>9.2776894071277566E-2</v>
      </c>
      <c r="H235" s="31">
        <v>2301647</v>
      </c>
      <c r="I235" s="36">
        <f t="shared" si="57"/>
        <v>0.17459059357010598</v>
      </c>
      <c r="J235" s="31">
        <v>1384958</v>
      </c>
      <c r="K235" s="36">
        <f t="shared" si="58"/>
        <v>9.9260177486879694E-2</v>
      </c>
      <c r="L235" s="31">
        <v>0</v>
      </c>
      <c r="M235" s="36">
        <f t="shared" si="59"/>
        <v>0</v>
      </c>
      <c r="N235" s="31">
        <f t="shared" si="60"/>
        <v>4909693</v>
      </c>
      <c r="O235" s="36">
        <f t="shared" si="61"/>
        <v>0.35187853970018645</v>
      </c>
      <c r="P235" s="31">
        <v>975705</v>
      </c>
      <c r="Q235" s="31">
        <v>13433928</v>
      </c>
      <c r="R235" s="31">
        <v>13433928</v>
      </c>
      <c r="S235" s="31">
        <v>3714215</v>
      </c>
      <c r="T235" s="36">
        <f t="shared" si="62"/>
        <v>0.27648019253936751</v>
      </c>
      <c r="U235" s="36">
        <f t="shared" si="63"/>
        <v>0.41944337684033606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21975231</v>
      </c>
      <c r="E236" s="31">
        <v>17309231</v>
      </c>
      <c r="F236" s="31">
        <v>22482691</v>
      </c>
      <c r="G236" s="36">
        <f t="shared" si="56"/>
        <v>1.0230923624875661</v>
      </c>
      <c r="H236" s="31">
        <v>31805124</v>
      </c>
      <c r="I236" s="36">
        <f t="shared" si="57"/>
        <v>1.447316936054051</v>
      </c>
      <c r="J236" s="31">
        <v>30992672</v>
      </c>
      <c r="K236" s="36">
        <f t="shared" si="58"/>
        <v>1.7905285335899672</v>
      </c>
      <c r="L236" s="31">
        <v>0</v>
      </c>
      <c r="M236" s="36">
        <f t="shared" si="59"/>
        <v>0</v>
      </c>
      <c r="N236" s="31">
        <f t="shared" si="60"/>
        <v>85280487</v>
      </c>
      <c r="O236" s="36">
        <f t="shared" si="61"/>
        <v>4.9268790161735092</v>
      </c>
      <c r="P236" s="31">
        <v>3751810</v>
      </c>
      <c r="Q236" s="31">
        <v>27427065</v>
      </c>
      <c r="R236" s="31">
        <v>25609065</v>
      </c>
      <c r="S236" s="31">
        <v>11556500</v>
      </c>
      <c r="T236" s="36">
        <f t="shared" si="62"/>
        <v>0.45126598725880857</v>
      </c>
      <c r="U236" s="36">
        <f t="shared" si="63"/>
        <v>7.2607253565612329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320665</v>
      </c>
      <c r="E237" s="31">
        <v>320665</v>
      </c>
      <c r="F237" s="31">
        <v>5790</v>
      </c>
      <c r="G237" s="36">
        <f t="shared" si="56"/>
        <v>1.8056226903466234E-2</v>
      </c>
      <c r="H237" s="31">
        <v>6867</v>
      </c>
      <c r="I237" s="36">
        <f t="shared" si="57"/>
        <v>2.1414872218670576E-2</v>
      </c>
      <c r="J237" s="31">
        <v>6699</v>
      </c>
      <c r="K237" s="36">
        <f t="shared" si="58"/>
        <v>2.0890960971730623E-2</v>
      </c>
      <c r="L237" s="31">
        <v>0</v>
      </c>
      <c r="M237" s="36">
        <f t="shared" si="59"/>
        <v>0</v>
      </c>
      <c r="N237" s="31">
        <f t="shared" si="60"/>
        <v>19356</v>
      </c>
      <c r="O237" s="36">
        <f t="shared" si="61"/>
        <v>6.036206009386743E-2</v>
      </c>
      <c r="P237" s="31">
        <v>10157</v>
      </c>
      <c r="Q237" s="31">
        <v>432628</v>
      </c>
      <c r="R237" s="31">
        <v>306184</v>
      </c>
      <c r="S237" s="31">
        <v>42809</v>
      </c>
      <c r="T237" s="36">
        <f t="shared" si="62"/>
        <v>0.13981462127348263</v>
      </c>
      <c r="U237" s="36">
        <f t="shared" si="63"/>
        <v>-0.34045485871812542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7098990</v>
      </c>
      <c r="E238" s="31">
        <v>7098990</v>
      </c>
      <c r="F238" s="31">
        <v>1486394</v>
      </c>
      <c r="G238" s="36">
        <f t="shared" si="56"/>
        <v>0.20938105279765148</v>
      </c>
      <c r="H238" s="31">
        <v>1229788</v>
      </c>
      <c r="I238" s="36">
        <f t="shared" si="57"/>
        <v>0.17323422064265481</v>
      </c>
      <c r="J238" s="31">
        <v>891537</v>
      </c>
      <c r="K238" s="36">
        <f t="shared" si="58"/>
        <v>0.12558645666496221</v>
      </c>
      <c r="L238" s="31">
        <v>0</v>
      </c>
      <c r="M238" s="36">
        <f t="shared" si="59"/>
        <v>0</v>
      </c>
      <c r="N238" s="31">
        <f t="shared" si="60"/>
        <v>3607719</v>
      </c>
      <c r="O238" s="36">
        <f t="shared" si="61"/>
        <v>0.50820173010526848</v>
      </c>
      <c r="P238" s="31">
        <v>900089</v>
      </c>
      <c r="Q238" s="31">
        <v>8097210</v>
      </c>
      <c r="R238" s="31">
        <v>5400000</v>
      </c>
      <c r="S238" s="31">
        <v>3920659</v>
      </c>
      <c r="T238" s="36">
        <f t="shared" si="62"/>
        <v>0.72604796296296292</v>
      </c>
      <c r="U238" s="36">
        <f t="shared" si="63"/>
        <v>-9.501282650937859E-3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49258796</v>
      </c>
      <c r="E240" s="32">
        <f>SUM(E234:E239)</f>
        <v>45297996</v>
      </c>
      <c r="F240" s="32">
        <f>SUM(F234:F239)</f>
        <v>26512945</v>
      </c>
      <c r="G240" s="37">
        <f t="shared" si="56"/>
        <v>0.53823777990838428</v>
      </c>
      <c r="H240" s="32">
        <f>SUM(H234:H239)</f>
        <v>37577792</v>
      </c>
      <c r="I240" s="37">
        <f t="shared" si="57"/>
        <v>0.76286460594773775</v>
      </c>
      <c r="J240" s="32">
        <f>SUM(J234:J239)</f>
        <v>33770709</v>
      </c>
      <c r="K240" s="37">
        <f t="shared" si="58"/>
        <v>0.74552324566411288</v>
      </c>
      <c r="L240" s="32">
        <f>SUM(L234:L239)</f>
        <v>0</v>
      </c>
      <c r="M240" s="37">
        <f t="shared" si="59"/>
        <v>0</v>
      </c>
      <c r="N240" s="32">
        <f t="shared" si="60"/>
        <v>97861446</v>
      </c>
      <c r="O240" s="37">
        <f t="shared" si="61"/>
        <v>2.1603923935178058</v>
      </c>
      <c r="P240" s="32">
        <f>SUM(P234:P239)</f>
        <v>7974486</v>
      </c>
      <c r="Q240" s="32">
        <f>SUM(Q234:Q239)</f>
        <v>55334696</v>
      </c>
      <c r="R240" s="32">
        <f>SUM(R234:R239)</f>
        <v>50693042</v>
      </c>
      <c r="S240" s="32">
        <f>SUM(S234:S239)</f>
        <v>23683536</v>
      </c>
      <c r="T240" s="37">
        <f t="shared" si="62"/>
        <v>0.46719500478980924</v>
      </c>
      <c r="U240" s="37">
        <f t="shared" si="63"/>
        <v>3.2348446031505977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44535168</v>
      </c>
      <c r="E241" s="31">
        <v>38714676</v>
      </c>
      <c r="F241" s="31">
        <v>8599827</v>
      </c>
      <c r="G241" s="36">
        <f t="shared" si="56"/>
        <v>0.19310193238745613</v>
      </c>
      <c r="H241" s="31">
        <v>7483216</v>
      </c>
      <c r="I241" s="36">
        <f t="shared" si="57"/>
        <v>0.16802936501777652</v>
      </c>
      <c r="J241" s="31">
        <v>5934226</v>
      </c>
      <c r="K241" s="36">
        <f t="shared" si="58"/>
        <v>0.15328104515197286</v>
      </c>
      <c r="L241" s="31">
        <v>0</v>
      </c>
      <c r="M241" s="36">
        <f t="shared" si="59"/>
        <v>0</v>
      </c>
      <c r="N241" s="31">
        <f t="shared" si="60"/>
        <v>22017269</v>
      </c>
      <c r="O241" s="36">
        <f t="shared" si="61"/>
        <v>0.56870601215931649</v>
      </c>
      <c r="P241" s="31">
        <v>5834706</v>
      </c>
      <c r="Q241" s="31">
        <v>6450684</v>
      </c>
      <c r="R241" s="31">
        <v>10130688</v>
      </c>
      <c r="S241" s="31">
        <v>17096271</v>
      </c>
      <c r="T241" s="36">
        <f t="shared" si="62"/>
        <v>1.6875725518345841</v>
      </c>
      <c r="U241" s="36">
        <f t="shared" si="63"/>
        <v>1.7056557776861325E-2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18574008</v>
      </c>
      <c r="E243" s="31">
        <v>18574008</v>
      </c>
      <c r="F243" s="31">
        <v>4289476</v>
      </c>
      <c r="G243" s="36">
        <f t="shared" si="56"/>
        <v>0.2309397088662824</v>
      </c>
      <c r="H243" s="31">
        <v>3561261</v>
      </c>
      <c r="I243" s="36">
        <f t="shared" si="57"/>
        <v>0.19173357737328423</v>
      </c>
      <c r="J243" s="31">
        <v>383247</v>
      </c>
      <c r="K243" s="36">
        <f t="shared" si="58"/>
        <v>2.0633511087106239E-2</v>
      </c>
      <c r="L243" s="31">
        <v>0</v>
      </c>
      <c r="M243" s="36">
        <f t="shared" si="59"/>
        <v>0</v>
      </c>
      <c r="N243" s="31">
        <f t="shared" si="60"/>
        <v>8233984</v>
      </c>
      <c r="O243" s="36">
        <f t="shared" si="61"/>
        <v>0.44330679732667283</v>
      </c>
      <c r="P243" s="31">
        <v>246811</v>
      </c>
      <c r="Q243" s="31">
        <v>19623560</v>
      </c>
      <c r="R243" s="31">
        <v>19623560</v>
      </c>
      <c r="S243" s="31">
        <v>1048350</v>
      </c>
      <c r="T243" s="36">
        <f t="shared" si="62"/>
        <v>5.3423028237485959E-2</v>
      </c>
      <c r="U243" s="36">
        <f t="shared" si="63"/>
        <v>0.55279545887338899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13000000</v>
      </c>
      <c r="E244" s="31">
        <v>13000000</v>
      </c>
      <c r="F244" s="31">
        <v>89430</v>
      </c>
      <c r="G244" s="36">
        <f t="shared" si="56"/>
        <v>6.8792307692307694E-3</v>
      </c>
      <c r="H244" s="31">
        <v>925990</v>
      </c>
      <c r="I244" s="36">
        <f t="shared" si="57"/>
        <v>7.1230000000000002E-2</v>
      </c>
      <c r="J244" s="31">
        <v>1000000</v>
      </c>
      <c r="K244" s="36">
        <f t="shared" si="58"/>
        <v>7.6923076923076927E-2</v>
      </c>
      <c r="L244" s="31">
        <v>0</v>
      </c>
      <c r="M244" s="36">
        <f t="shared" si="59"/>
        <v>0</v>
      </c>
      <c r="N244" s="31">
        <f t="shared" si="60"/>
        <v>2015420</v>
      </c>
      <c r="O244" s="36">
        <f t="shared" si="61"/>
        <v>0.15503230769230769</v>
      </c>
      <c r="P244" s="31">
        <v>0</v>
      </c>
      <c r="Q244" s="31">
        <v>9280000</v>
      </c>
      <c r="R244" s="31">
        <v>9280000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27459311</v>
      </c>
      <c r="E245" s="31">
        <v>22468770</v>
      </c>
      <c r="F245" s="31">
        <v>-20011</v>
      </c>
      <c r="G245" s="36">
        <f t="shared" si="56"/>
        <v>-7.2875098723343792E-4</v>
      </c>
      <c r="H245" s="31">
        <v>6790221</v>
      </c>
      <c r="I245" s="36">
        <f t="shared" si="57"/>
        <v>0.24728300721019547</v>
      </c>
      <c r="J245" s="31">
        <v>6041826</v>
      </c>
      <c r="K245" s="36">
        <f t="shared" si="58"/>
        <v>0.26889883157823058</v>
      </c>
      <c r="L245" s="31">
        <v>0</v>
      </c>
      <c r="M245" s="36">
        <f t="shared" si="59"/>
        <v>0</v>
      </c>
      <c r="N245" s="31">
        <f t="shared" si="60"/>
        <v>12812036</v>
      </c>
      <c r="O245" s="36">
        <f t="shared" si="61"/>
        <v>0.57021528103229502</v>
      </c>
      <c r="P245" s="31">
        <v>887057</v>
      </c>
      <c r="Q245" s="31">
        <v>18391644</v>
      </c>
      <c r="R245" s="31">
        <v>5515596</v>
      </c>
      <c r="S245" s="31">
        <v>3141486</v>
      </c>
      <c r="T245" s="36">
        <f t="shared" si="62"/>
        <v>0.56956419578228712</v>
      </c>
      <c r="U245" s="36">
        <f t="shared" si="63"/>
        <v>5.8110910572826775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32914510</v>
      </c>
      <c r="E246" s="31">
        <v>29401510</v>
      </c>
      <c r="F246" s="31">
        <v>1185758</v>
      </c>
      <c r="G246" s="36">
        <f t="shared" si="56"/>
        <v>3.6025388195054402E-2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1185758</v>
      </c>
      <c r="O246" s="36">
        <f t="shared" si="61"/>
        <v>4.0329833399713147E-2</v>
      </c>
      <c r="P246" s="31">
        <v>1044067</v>
      </c>
      <c r="Q246" s="31">
        <v>11929824</v>
      </c>
      <c r="R246" s="31">
        <v>11929824</v>
      </c>
      <c r="S246" s="31">
        <v>4402651</v>
      </c>
      <c r="T246" s="36">
        <f t="shared" si="62"/>
        <v>0.36904576295509472</v>
      </c>
      <c r="U246" s="36">
        <f t="shared" si="63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136482997</v>
      </c>
      <c r="E247" s="32">
        <f>SUM(E241:E246)</f>
        <v>122158964</v>
      </c>
      <c r="F247" s="32">
        <f>SUM(F241:F246)</f>
        <v>14144480</v>
      </c>
      <c r="G247" s="37">
        <f t="shared" si="56"/>
        <v>0.10363547336229728</v>
      </c>
      <c r="H247" s="32">
        <f>SUM(H241:H246)</f>
        <v>18760688</v>
      </c>
      <c r="I247" s="37">
        <f t="shared" si="57"/>
        <v>0.13745806006883041</v>
      </c>
      <c r="J247" s="32">
        <f>SUM(J241:J246)</f>
        <v>13359299</v>
      </c>
      <c r="K247" s="37">
        <f t="shared" si="58"/>
        <v>0.10935995658902281</v>
      </c>
      <c r="L247" s="32">
        <f>SUM(L241:L246)</f>
        <v>0</v>
      </c>
      <c r="M247" s="37">
        <f t="shared" si="59"/>
        <v>0</v>
      </c>
      <c r="N247" s="32">
        <f t="shared" si="60"/>
        <v>46264467</v>
      </c>
      <c r="O247" s="37">
        <f t="shared" si="61"/>
        <v>0.37872347214732438</v>
      </c>
      <c r="P247" s="32">
        <f>SUM(P241:P246)</f>
        <v>8012641</v>
      </c>
      <c r="Q247" s="32">
        <f>SUM(Q241:Q246)</f>
        <v>65675712</v>
      </c>
      <c r="R247" s="32">
        <f>SUM(R241:R246)</f>
        <v>56479668</v>
      </c>
      <c r="S247" s="32">
        <f>SUM(S241:S246)</f>
        <v>25688758</v>
      </c>
      <c r="T247" s="37">
        <f t="shared" si="62"/>
        <v>0.4548319582898398</v>
      </c>
      <c r="U247" s="37">
        <f t="shared" si="63"/>
        <v>0.66727786755952256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4568185</v>
      </c>
      <c r="E248" s="31">
        <v>4270185</v>
      </c>
      <c r="F248" s="31">
        <v>408897</v>
      </c>
      <c r="G248" s="36">
        <f t="shared" si="56"/>
        <v>8.9509728699691454E-2</v>
      </c>
      <c r="H248" s="31">
        <v>395934</v>
      </c>
      <c r="I248" s="36">
        <f t="shared" si="57"/>
        <v>8.6672059034386739E-2</v>
      </c>
      <c r="J248" s="31">
        <v>1281713</v>
      </c>
      <c r="K248" s="36">
        <f t="shared" si="58"/>
        <v>0.3001539745936066</v>
      </c>
      <c r="L248" s="31">
        <v>0</v>
      </c>
      <c r="M248" s="36">
        <f t="shared" si="59"/>
        <v>0</v>
      </c>
      <c r="N248" s="31">
        <f t="shared" si="60"/>
        <v>2086544</v>
      </c>
      <c r="O248" s="36">
        <f t="shared" si="61"/>
        <v>0.48863082044454748</v>
      </c>
      <c r="P248" s="31">
        <v>168514</v>
      </c>
      <c r="Q248" s="31">
        <v>1921207</v>
      </c>
      <c r="R248" s="31">
        <v>1921207</v>
      </c>
      <c r="S248" s="31">
        <v>1032993</v>
      </c>
      <c r="T248" s="36">
        <f t="shared" si="62"/>
        <v>0.53767917772525298</v>
      </c>
      <c r="U248" s="36">
        <f t="shared" si="63"/>
        <v>6.6059733909348779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334050</v>
      </c>
      <c r="E249" s="31">
        <v>280784</v>
      </c>
      <c r="F249" s="31">
        <v>4335</v>
      </c>
      <c r="G249" s="36">
        <f t="shared" si="56"/>
        <v>1.2977099236641221E-2</v>
      </c>
      <c r="H249" s="31">
        <v>4335</v>
      </c>
      <c r="I249" s="36">
        <f t="shared" si="57"/>
        <v>1.2977099236641221E-2</v>
      </c>
      <c r="J249" s="31">
        <v>325</v>
      </c>
      <c r="K249" s="36">
        <f t="shared" si="58"/>
        <v>1.1574733603054305E-3</v>
      </c>
      <c r="L249" s="31">
        <v>0</v>
      </c>
      <c r="M249" s="36">
        <f t="shared" si="59"/>
        <v>0</v>
      </c>
      <c r="N249" s="31">
        <f t="shared" si="60"/>
        <v>8995</v>
      </c>
      <c r="O249" s="36">
        <f t="shared" si="61"/>
        <v>3.2035301156761072E-2</v>
      </c>
      <c r="P249" s="31">
        <v>11782</v>
      </c>
      <c r="Q249" s="31">
        <v>14772</v>
      </c>
      <c r="R249" s="31">
        <v>21959</v>
      </c>
      <c r="S249" s="31">
        <v>25117</v>
      </c>
      <c r="T249" s="36">
        <f t="shared" si="62"/>
        <v>1.1438134705587686</v>
      </c>
      <c r="U249" s="36">
        <f t="shared" si="63"/>
        <v>-0.97241554914276018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2963800</v>
      </c>
      <c r="E250" s="31">
        <v>2963800</v>
      </c>
      <c r="F250" s="31">
        <v>1013493</v>
      </c>
      <c r="G250" s="36">
        <f t="shared" si="56"/>
        <v>0.34195728456710978</v>
      </c>
      <c r="H250" s="31">
        <v>448654</v>
      </c>
      <c r="I250" s="36">
        <f t="shared" si="57"/>
        <v>0.15137796072609488</v>
      </c>
      <c r="J250" s="31">
        <v>717938</v>
      </c>
      <c r="K250" s="36">
        <f t="shared" si="58"/>
        <v>0.24223564343073081</v>
      </c>
      <c r="L250" s="31">
        <v>0</v>
      </c>
      <c r="M250" s="36">
        <f t="shared" si="59"/>
        <v>0</v>
      </c>
      <c r="N250" s="31">
        <f t="shared" si="60"/>
        <v>2180085</v>
      </c>
      <c r="O250" s="36">
        <f t="shared" si="61"/>
        <v>0.7355708887239355</v>
      </c>
      <c r="P250" s="31">
        <v>802236</v>
      </c>
      <c r="Q250" s="31">
        <v>2899210</v>
      </c>
      <c r="R250" s="31">
        <v>2599210</v>
      </c>
      <c r="S250" s="31">
        <v>1620907</v>
      </c>
      <c r="T250" s="36">
        <f t="shared" si="62"/>
        <v>0.62361525232666848</v>
      </c>
      <c r="U250" s="36">
        <f t="shared" si="63"/>
        <v>-0.1050788047407496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832900</v>
      </c>
      <c r="E251" s="31">
        <v>832900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6135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23015664</v>
      </c>
      <c r="E252" s="31">
        <v>23015664</v>
      </c>
      <c r="F252" s="31">
        <v>0</v>
      </c>
      <c r="G252" s="36">
        <f t="shared" si="56"/>
        <v>0</v>
      </c>
      <c r="H252" s="31">
        <v>7175429</v>
      </c>
      <c r="I252" s="36">
        <f t="shared" si="57"/>
        <v>0.31176284985738406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7175429</v>
      </c>
      <c r="O252" s="36">
        <f t="shared" si="61"/>
        <v>0.31176284985738406</v>
      </c>
      <c r="P252" s="31">
        <v>0</v>
      </c>
      <c r="Q252" s="31">
        <v>20993076</v>
      </c>
      <c r="R252" s="31">
        <v>21728088</v>
      </c>
      <c r="S252" s="31">
        <v>8107114</v>
      </c>
      <c r="T252" s="36">
        <f t="shared" si="62"/>
        <v>0.37311676940925498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42388245</v>
      </c>
      <c r="E253" s="31">
        <v>42388245</v>
      </c>
      <c r="F253" s="31">
        <v>16783950</v>
      </c>
      <c r="G253" s="36">
        <f t="shared" si="56"/>
        <v>0.39595765288230261</v>
      </c>
      <c r="H253" s="31">
        <v>13704274</v>
      </c>
      <c r="I253" s="36">
        <f t="shared" si="57"/>
        <v>0.3233036423187608</v>
      </c>
      <c r="J253" s="31">
        <v>10953052</v>
      </c>
      <c r="K253" s="36">
        <f t="shared" si="58"/>
        <v>0.25839833661431372</v>
      </c>
      <c r="L253" s="31">
        <v>0</v>
      </c>
      <c r="M253" s="36">
        <f t="shared" si="59"/>
        <v>0</v>
      </c>
      <c r="N253" s="31">
        <f t="shared" si="60"/>
        <v>41441276</v>
      </c>
      <c r="O253" s="36">
        <f t="shared" si="61"/>
        <v>0.97765963181537707</v>
      </c>
      <c r="P253" s="31">
        <v>14511972</v>
      </c>
      <c r="Q253" s="31">
        <v>39971696</v>
      </c>
      <c r="R253" s="31">
        <v>39971696</v>
      </c>
      <c r="S253" s="31">
        <v>37778317</v>
      </c>
      <c r="T253" s="36">
        <f t="shared" si="62"/>
        <v>0.94512669665054994</v>
      </c>
      <c r="U253" s="36">
        <f t="shared" si="63"/>
        <v>-0.24524027471938337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74102844</v>
      </c>
      <c r="E254" s="32">
        <f>SUM(E248:E253)</f>
        <v>73751578</v>
      </c>
      <c r="F254" s="32">
        <f>SUM(F248:F253)</f>
        <v>18210675</v>
      </c>
      <c r="G254" s="37">
        <f t="shared" si="56"/>
        <v>0.24574866519293107</v>
      </c>
      <c r="H254" s="32">
        <f>SUM(H248:H253)</f>
        <v>21728626</v>
      </c>
      <c r="I254" s="37">
        <f t="shared" si="57"/>
        <v>0.29322256511504469</v>
      </c>
      <c r="J254" s="32">
        <f>SUM(J248:J253)</f>
        <v>12953028</v>
      </c>
      <c r="K254" s="37">
        <f t="shared" si="58"/>
        <v>0.17563052006832994</v>
      </c>
      <c r="L254" s="32">
        <f>SUM(L248:L253)</f>
        <v>0</v>
      </c>
      <c r="M254" s="37">
        <f t="shared" si="59"/>
        <v>0</v>
      </c>
      <c r="N254" s="32">
        <f t="shared" si="60"/>
        <v>52892329</v>
      </c>
      <c r="O254" s="37">
        <f t="shared" si="61"/>
        <v>0.71716877705314996</v>
      </c>
      <c r="P254" s="32">
        <f>SUM(P248:P253)</f>
        <v>15494504</v>
      </c>
      <c r="Q254" s="32">
        <f>SUM(Q248:Q253)</f>
        <v>65799961</v>
      </c>
      <c r="R254" s="32">
        <f>SUM(R248:R253)</f>
        <v>66242160</v>
      </c>
      <c r="S254" s="32">
        <f>SUM(S248:S253)</f>
        <v>48570583</v>
      </c>
      <c r="T254" s="37">
        <f t="shared" si="62"/>
        <v>0.73322764535455964</v>
      </c>
      <c r="U254" s="37">
        <f t="shared" si="63"/>
        <v>-0.16402435340944121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11553969</v>
      </c>
      <c r="E255" s="31">
        <v>12352942</v>
      </c>
      <c r="F255" s="31">
        <v>1434907</v>
      </c>
      <c r="G255" s="36">
        <f t="shared" si="56"/>
        <v>0.12419169551173281</v>
      </c>
      <c r="H255" s="31">
        <v>3755099</v>
      </c>
      <c r="I255" s="36">
        <f t="shared" si="57"/>
        <v>0.32500511296161516</v>
      </c>
      <c r="J255" s="31">
        <v>3229279</v>
      </c>
      <c r="K255" s="36">
        <f t="shared" si="58"/>
        <v>0.26141780638167006</v>
      </c>
      <c r="L255" s="31">
        <v>0</v>
      </c>
      <c r="M255" s="36">
        <f t="shared" si="59"/>
        <v>0</v>
      </c>
      <c r="N255" s="31">
        <f t="shared" si="60"/>
        <v>8419285</v>
      </c>
      <c r="O255" s="36">
        <f t="shared" si="61"/>
        <v>0.6815611212292586</v>
      </c>
      <c r="P255" s="31">
        <v>2599791</v>
      </c>
      <c r="Q255" s="31">
        <v>11845622</v>
      </c>
      <c r="R255" s="31">
        <v>11845622</v>
      </c>
      <c r="S255" s="31">
        <v>6807634</v>
      </c>
      <c r="T255" s="36">
        <f t="shared" si="62"/>
        <v>0.57469620421789591</v>
      </c>
      <c r="U255" s="36">
        <f t="shared" si="63"/>
        <v>0.24213023277640389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1341832</v>
      </c>
      <c r="E256" s="31">
        <v>1341832</v>
      </c>
      <c r="F256" s="31">
        <v>12896912</v>
      </c>
      <c r="G256" s="36">
        <f t="shared" si="56"/>
        <v>9.6114208037965998</v>
      </c>
      <c r="H256" s="31">
        <v>12722794</v>
      </c>
      <c r="I256" s="36">
        <f t="shared" si="57"/>
        <v>9.4816594029654979</v>
      </c>
      <c r="J256" s="31">
        <v>5827751</v>
      </c>
      <c r="K256" s="36">
        <f t="shared" si="58"/>
        <v>4.3431301384972185</v>
      </c>
      <c r="L256" s="31">
        <v>0</v>
      </c>
      <c r="M256" s="36">
        <f t="shared" si="59"/>
        <v>0</v>
      </c>
      <c r="N256" s="31">
        <f t="shared" si="60"/>
        <v>31447457</v>
      </c>
      <c r="O256" s="36">
        <f t="shared" si="61"/>
        <v>23.436210345259315</v>
      </c>
      <c r="P256" s="31">
        <v>6098398</v>
      </c>
      <c r="Q256" s="31">
        <v>1274294</v>
      </c>
      <c r="R256" s="31">
        <v>720000</v>
      </c>
      <c r="S256" s="31">
        <v>30889000</v>
      </c>
      <c r="T256" s="36">
        <f t="shared" si="62"/>
        <v>42.901388888888889</v>
      </c>
      <c r="U256" s="36">
        <f t="shared" si="63"/>
        <v>-4.4380015866462008E-2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9665877</v>
      </c>
      <c r="E257" s="31">
        <v>4358710</v>
      </c>
      <c r="F257" s="31">
        <v>1046603</v>
      </c>
      <c r="G257" s="36">
        <f t="shared" si="56"/>
        <v>0.10827812106444144</v>
      </c>
      <c r="H257" s="31">
        <v>413250</v>
      </c>
      <c r="I257" s="36">
        <f t="shared" si="57"/>
        <v>4.2753492518061216E-2</v>
      </c>
      <c r="J257" s="31">
        <v>3971272</v>
      </c>
      <c r="K257" s="36">
        <f t="shared" si="58"/>
        <v>0.91111177389640507</v>
      </c>
      <c r="L257" s="31">
        <v>0</v>
      </c>
      <c r="M257" s="36">
        <f t="shared" si="59"/>
        <v>0</v>
      </c>
      <c r="N257" s="31">
        <f t="shared" si="60"/>
        <v>5431125</v>
      </c>
      <c r="O257" s="36">
        <f t="shared" si="61"/>
        <v>1.2460395392214669</v>
      </c>
      <c r="P257" s="31">
        <v>1260857</v>
      </c>
      <c r="Q257" s="31">
        <v>9831267</v>
      </c>
      <c r="R257" s="31">
        <v>5767504</v>
      </c>
      <c r="S257" s="31">
        <v>2864711</v>
      </c>
      <c r="T257" s="36">
        <f t="shared" si="62"/>
        <v>0.49669857186054833</v>
      </c>
      <c r="U257" s="36">
        <f t="shared" si="63"/>
        <v>2.149660905241435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8213000</v>
      </c>
      <c r="E258" s="31">
        <v>8212992</v>
      </c>
      <c r="F258" s="31">
        <v>0</v>
      </c>
      <c r="G258" s="36">
        <f t="shared" si="56"/>
        <v>0</v>
      </c>
      <c r="H258" s="31">
        <v>2000000</v>
      </c>
      <c r="I258" s="36">
        <f t="shared" si="57"/>
        <v>0.24351637647631802</v>
      </c>
      <c r="J258" s="31">
        <v>3272368</v>
      </c>
      <c r="K258" s="36">
        <f t="shared" si="58"/>
        <v>0.39843798703322736</v>
      </c>
      <c r="L258" s="31">
        <v>0</v>
      </c>
      <c r="M258" s="36">
        <f t="shared" si="59"/>
        <v>0</v>
      </c>
      <c r="N258" s="31">
        <f t="shared" si="60"/>
        <v>5272368</v>
      </c>
      <c r="O258" s="36">
        <f t="shared" si="61"/>
        <v>0.64195460071067889</v>
      </c>
      <c r="P258" s="31">
        <v>3425416</v>
      </c>
      <c r="Q258" s="31">
        <v>4947000</v>
      </c>
      <c r="R258" s="31">
        <v>4818000</v>
      </c>
      <c r="S258" s="31">
        <v>3425416</v>
      </c>
      <c r="T258" s="36">
        <f t="shared" si="62"/>
        <v>0.71096222498962225</v>
      </c>
      <c r="U258" s="36">
        <f t="shared" si="63"/>
        <v>-4.4680120604329465E-2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30774678</v>
      </c>
      <c r="E259" s="32">
        <f>SUM(E255:E258)</f>
        <v>26266476</v>
      </c>
      <c r="F259" s="32">
        <f>SUM(F255:F258)</f>
        <v>15378422</v>
      </c>
      <c r="G259" s="37">
        <f t="shared" si="56"/>
        <v>0.49971024879610437</v>
      </c>
      <c r="H259" s="32">
        <f>SUM(H255:H258)</f>
        <v>18891143</v>
      </c>
      <c r="I259" s="37">
        <f t="shared" si="57"/>
        <v>0.61385347395023926</v>
      </c>
      <c r="J259" s="32">
        <f>SUM(J255:J258)</f>
        <v>16300670</v>
      </c>
      <c r="K259" s="37">
        <f t="shared" si="58"/>
        <v>0.62058838802738514</v>
      </c>
      <c r="L259" s="32">
        <f>SUM(L255:L258)</f>
        <v>0</v>
      </c>
      <c r="M259" s="37">
        <f t="shared" si="59"/>
        <v>0</v>
      </c>
      <c r="N259" s="32">
        <f t="shared" si="60"/>
        <v>50570235</v>
      </c>
      <c r="O259" s="37">
        <f t="shared" si="61"/>
        <v>1.925276729166105</v>
      </c>
      <c r="P259" s="32">
        <f>SUM(P255:P258)</f>
        <v>13384462</v>
      </c>
      <c r="Q259" s="32">
        <f>SUM(Q255:Q258)</f>
        <v>27898183</v>
      </c>
      <c r="R259" s="32">
        <f>SUM(R255:R258)</f>
        <v>23151126</v>
      </c>
      <c r="S259" s="32">
        <f>SUM(S255:S258)</f>
        <v>43986761</v>
      </c>
      <c r="T259" s="37">
        <f t="shared" si="62"/>
        <v>1.8999836552226446</v>
      </c>
      <c r="U259" s="37">
        <f t="shared" si="63"/>
        <v>0.21788010605133024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290619315</v>
      </c>
      <c r="E260" s="32">
        <f>SUM(E234:E239,E241:E246,E248:E253,E255:E258)</f>
        <v>267475014</v>
      </c>
      <c r="F260" s="32">
        <f>SUM(F234:F239,F241:F246,F248:F253,F255:F258)</f>
        <v>74246522</v>
      </c>
      <c r="G260" s="37">
        <f t="shared" si="56"/>
        <v>0.25547690111374738</v>
      </c>
      <c r="H260" s="32">
        <f>SUM(H234:H239,H241:H246,H248:H253,H255:H258)</f>
        <v>96958249</v>
      </c>
      <c r="I260" s="37">
        <f t="shared" si="57"/>
        <v>0.33362630766643986</v>
      </c>
      <c r="J260" s="32">
        <f>SUM(J234:J239,J241:J246,J248:J253,J255:J258)</f>
        <v>76383706</v>
      </c>
      <c r="K260" s="37">
        <f t="shared" si="58"/>
        <v>0.28557323862781442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247588477</v>
      </c>
      <c r="O260" s="37">
        <f t="shared" si="61"/>
        <v>0.92565086098098115</v>
      </c>
      <c r="P260" s="32">
        <f>SUM(P234:P239,P241:P246,P248:P253,P255:P258)</f>
        <v>44866093</v>
      </c>
      <c r="Q260" s="32">
        <f>SUM(Q234:Q239,Q241:Q246,Q248:Q253,Q255:Q258)</f>
        <v>214708552</v>
      </c>
      <c r="R260" s="32">
        <f>SUM(R234:R239,R241:R246,R248:R253,R255:R258)</f>
        <v>196565996</v>
      </c>
      <c r="S260" s="32">
        <f>SUM(S234:S239,S241:S246,S248:S253,S255:S258)</f>
        <v>141929638</v>
      </c>
      <c r="T260" s="37">
        <f t="shared" si="62"/>
        <v>0.72204572961846358</v>
      </c>
      <c r="U260" s="37">
        <f t="shared" si="63"/>
        <v>0.7024817828465697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3716800</v>
      </c>
      <c r="E263" s="31">
        <v>3536900</v>
      </c>
      <c r="F263" s="31">
        <v>757622</v>
      </c>
      <c r="G263" s="36">
        <f t="shared" ref="G263:G299" si="64">IF(($D263     =0),0,($F263     /$D263     ))</f>
        <v>0.20383717176065433</v>
      </c>
      <c r="H263" s="31">
        <v>10706</v>
      </c>
      <c r="I263" s="36">
        <f t="shared" ref="I263:I299" si="65">IF(($D263     =0),0,($H263     /$D263     ))</f>
        <v>2.8804347826086956E-3</v>
      </c>
      <c r="J263" s="31">
        <v>339564</v>
      </c>
      <c r="K263" s="36">
        <f t="shared" ref="K263:K299" si="66">IF(($E263     =0),0,($J263     /$E263     ))</f>
        <v>9.600610704289067E-2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1107892</v>
      </c>
      <c r="O263" s="36">
        <f t="shared" ref="O263:O299" si="69">IF(($E263     =0),0,($N263     /$E263     ))</f>
        <v>0.31323814639938929</v>
      </c>
      <c r="P263" s="31">
        <v>9096</v>
      </c>
      <c r="Q263" s="31">
        <v>3666350</v>
      </c>
      <c r="R263" s="31">
        <v>3716350</v>
      </c>
      <c r="S263" s="31">
        <v>111166</v>
      </c>
      <c r="T263" s="36">
        <f t="shared" ref="T263:T299" si="70">IF(($R263     =0),0,($S263     /$R263     ))</f>
        <v>2.9912683143406837E-2</v>
      </c>
      <c r="U263" s="36">
        <f t="shared" ref="U263:U299" si="71">IF(($P263     =0),0,(($J263     /$P263     )-1))</f>
        <v>36.331134564643797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36205224</v>
      </c>
      <c r="E264" s="31">
        <v>38705224</v>
      </c>
      <c r="F264" s="31">
        <v>14509715</v>
      </c>
      <c r="G264" s="36">
        <f t="shared" si="64"/>
        <v>0.40076302248537393</v>
      </c>
      <c r="H264" s="31">
        <v>4652767</v>
      </c>
      <c r="I264" s="36">
        <f t="shared" si="65"/>
        <v>0.1285109298039421</v>
      </c>
      <c r="J264" s="31">
        <v>3899443</v>
      </c>
      <c r="K264" s="36">
        <f t="shared" si="66"/>
        <v>0.10074720146303764</v>
      </c>
      <c r="L264" s="31">
        <v>0</v>
      </c>
      <c r="M264" s="36">
        <f t="shared" si="67"/>
        <v>0</v>
      </c>
      <c r="N264" s="31">
        <f t="shared" si="68"/>
        <v>23061925</v>
      </c>
      <c r="O264" s="36">
        <f t="shared" si="69"/>
        <v>0.59583494465759967</v>
      </c>
      <c r="P264" s="31">
        <v>6372733</v>
      </c>
      <c r="Q264" s="31">
        <v>35481505</v>
      </c>
      <c r="R264" s="31">
        <v>35739145</v>
      </c>
      <c r="S264" s="31">
        <v>15990824</v>
      </c>
      <c r="T264" s="36">
        <f t="shared" si="70"/>
        <v>0.44743163273771658</v>
      </c>
      <c r="U264" s="36">
        <f t="shared" si="71"/>
        <v>-0.388105072031105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4353649</v>
      </c>
      <c r="E265" s="31">
        <v>4433696</v>
      </c>
      <c r="F265" s="31">
        <v>588554</v>
      </c>
      <c r="G265" s="36">
        <f t="shared" si="64"/>
        <v>0.13518636895165412</v>
      </c>
      <c r="H265" s="31">
        <v>833929</v>
      </c>
      <c r="I265" s="36">
        <f t="shared" si="65"/>
        <v>0.19154713666627696</v>
      </c>
      <c r="J265" s="31">
        <v>531323</v>
      </c>
      <c r="K265" s="36">
        <f t="shared" si="66"/>
        <v>0.11983748998578161</v>
      </c>
      <c r="L265" s="31">
        <v>0</v>
      </c>
      <c r="M265" s="36">
        <f t="shared" si="67"/>
        <v>0</v>
      </c>
      <c r="N265" s="31">
        <f t="shared" si="68"/>
        <v>1953806</v>
      </c>
      <c r="O265" s="36">
        <f t="shared" si="69"/>
        <v>0.44067207133732217</v>
      </c>
      <c r="P265" s="31">
        <v>705514</v>
      </c>
      <c r="Q265" s="31">
        <v>4063958</v>
      </c>
      <c r="R265" s="31">
        <v>4063958</v>
      </c>
      <c r="S265" s="31">
        <v>1980835</v>
      </c>
      <c r="T265" s="36">
        <f t="shared" si="70"/>
        <v>0.48741522427151068</v>
      </c>
      <c r="U265" s="36">
        <f t="shared" si="71"/>
        <v>-0.24689942368259166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23463465</v>
      </c>
      <c r="E266" s="31">
        <v>24122620</v>
      </c>
      <c r="F266" s="31">
        <v>8201441</v>
      </c>
      <c r="G266" s="36">
        <f t="shared" si="64"/>
        <v>0.34954091392724818</v>
      </c>
      <c r="H266" s="31">
        <v>7349706</v>
      </c>
      <c r="I266" s="36">
        <f t="shared" si="65"/>
        <v>0.31324043571569671</v>
      </c>
      <c r="J266" s="31">
        <v>5544196</v>
      </c>
      <c r="K266" s="36">
        <f t="shared" si="66"/>
        <v>0.22983390693050754</v>
      </c>
      <c r="L266" s="31">
        <v>0</v>
      </c>
      <c r="M266" s="36">
        <f t="shared" si="67"/>
        <v>0</v>
      </c>
      <c r="N266" s="31">
        <f t="shared" si="68"/>
        <v>21095343</v>
      </c>
      <c r="O266" s="36">
        <f t="shared" si="69"/>
        <v>0.87450463506866172</v>
      </c>
      <c r="P266" s="31">
        <v>5555768</v>
      </c>
      <c r="Q266" s="31">
        <v>24781796</v>
      </c>
      <c r="R266" s="31">
        <v>26133540</v>
      </c>
      <c r="S266" s="31">
        <v>21186728</v>
      </c>
      <c r="T266" s="36">
        <f t="shared" si="70"/>
        <v>0.8107102214242693</v>
      </c>
      <c r="U266" s="36">
        <f t="shared" si="71"/>
        <v>-2.0828803506554028E-3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67739138</v>
      </c>
      <c r="E267" s="32">
        <f>SUM(E263:E266)</f>
        <v>70798440</v>
      </c>
      <c r="F267" s="32">
        <f>SUM(F263:F266)</f>
        <v>24057332</v>
      </c>
      <c r="G267" s="37">
        <f t="shared" si="64"/>
        <v>0.35514671001570763</v>
      </c>
      <c r="H267" s="32">
        <f>SUM(H263:H266)</f>
        <v>12847108</v>
      </c>
      <c r="I267" s="37">
        <f t="shared" si="65"/>
        <v>0.18965561681638168</v>
      </c>
      <c r="J267" s="32">
        <f>SUM(J263:J266)</f>
        <v>10314526</v>
      </c>
      <c r="K267" s="37">
        <f t="shared" si="66"/>
        <v>0.14568860556814528</v>
      </c>
      <c r="L267" s="32">
        <f>SUM(L263:L266)</f>
        <v>0</v>
      </c>
      <c r="M267" s="37">
        <f t="shared" si="67"/>
        <v>0</v>
      </c>
      <c r="N267" s="32">
        <f t="shared" si="68"/>
        <v>47218966</v>
      </c>
      <c r="O267" s="37">
        <f t="shared" si="69"/>
        <v>0.6669492435144051</v>
      </c>
      <c r="P267" s="32">
        <f>SUM(P263:P266)</f>
        <v>12643111</v>
      </c>
      <c r="Q267" s="32">
        <f>SUM(Q263:Q266)</f>
        <v>67993609</v>
      </c>
      <c r="R267" s="32">
        <f>SUM(R263:R266)</f>
        <v>69652993</v>
      </c>
      <c r="S267" s="32">
        <f>SUM(S263:S266)</f>
        <v>39269553</v>
      </c>
      <c r="T267" s="37">
        <f t="shared" si="70"/>
        <v>0.56378845055516857</v>
      </c>
      <c r="U267" s="37">
        <f t="shared" si="71"/>
        <v>-0.18417816627568961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105385</v>
      </c>
      <c r="E268" s="31">
        <v>28601</v>
      </c>
      <c r="F268" s="31">
        <v>9328</v>
      </c>
      <c r="G268" s="36">
        <f t="shared" si="64"/>
        <v>8.8513545571001565E-2</v>
      </c>
      <c r="H268" s="31">
        <v>4973</v>
      </c>
      <c r="I268" s="36">
        <f t="shared" si="65"/>
        <v>4.7188878872704842E-2</v>
      </c>
      <c r="J268" s="31">
        <v>11267</v>
      </c>
      <c r="K268" s="36">
        <f t="shared" si="66"/>
        <v>0.39393727492045733</v>
      </c>
      <c r="L268" s="31">
        <v>0</v>
      </c>
      <c r="M268" s="36">
        <f t="shared" si="67"/>
        <v>0</v>
      </c>
      <c r="N268" s="31">
        <f t="shared" si="68"/>
        <v>25568</v>
      </c>
      <c r="O268" s="36">
        <f t="shared" si="69"/>
        <v>0.89395475682668435</v>
      </c>
      <c r="P268" s="31">
        <v>26107</v>
      </c>
      <c r="Q268" s="31">
        <v>100462</v>
      </c>
      <c r="R268" s="31">
        <v>100462</v>
      </c>
      <c r="S268" s="31">
        <v>50628</v>
      </c>
      <c r="T268" s="36">
        <f t="shared" si="70"/>
        <v>0.50395174294758216</v>
      </c>
      <c r="U268" s="36">
        <f t="shared" si="71"/>
        <v>-0.56842992300915463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1200000</v>
      </c>
      <c r="E270" s="31">
        <v>1200000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4158000</v>
      </c>
      <c r="E274" s="31">
        <v>4158000</v>
      </c>
      <c r="F274" s="31">
        <v>605259</v>
      </c>
      <c r="G274" s="36">
        <f t="shared" si="64"/>
        <v>0.14556493506493506</v>
      </c>
      <c r="H274" s="31">
        <v>0</v>
      </c>
      <c r="I274" s="36">
        <f t="shared" si="65"/>
        <v>0</v>
      </c>
      <c r="J274" s="31">
        <v>909920</v>
      </c>
      <c r="K274" s="36">
        <f t="shared" si="66"/>
        <v>0.21883597883597883</v>
      </c>
      <c r="L274" s="31">
        <v>0</v>
      </c>
      <c r="M274" s="36">
        <f t="shared" si="67"/>
        <v>0</v>
      </c>
      <c r="N274" s="31">
        <f t="shared" si="68"/>
        <v>1515179</v>
      </c>
      <c r="O274" s="36">
        <f t="shared" si="69"/>
        <v>0.36440091390091389</v>
      </c>
      <c r="P274" s="31">
        <v>3638</v>
      </c>
      <c r="Q274" s="31">
        <v>3118000</v>
      </c>
      <c r="R274" s="31">
        <v>3767000</v>
      </c>
      <c r="S274" s="31">
        <v>880763</v>
      </c>
      <c r="T274" s="36">
        <f t="shared" si="70"/>
        <v>0.23381019378816034</v>
      </c>
      <c r="U274" s="36">
        <f t="shared" si="71"/>
        <v>249.11544804837823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5463385</v>
      </c>
      <c r="E275" s="32">
        <f>SUM(E268:E274)</f>
        <v>5386601</v>
      </c>
      <c r="F275" s="32">
        <f>SUM(F268:F274)</f>
        <v>614587</v>
      </c>
      <c r="G275" s="37">
        <f t="shared" si="64"/>
        <v>0.11249198070427034</v>
      </c>
      <c r="H275" s="32">
        <f>SUM(H268:H274)</f>
        <v>4973</v>
      </c>
      <c r="I275" s="37">
        <f t="shared" si="65"/>
        <v>9.1024154439051975E-4</v>
      </c>
      <c r="J275" s="32">
        <f>SUM(J268:J274)</f>
        <v>921187</v>
      </c>
      <c r="K275" s="37">
        <f t="shared" si="66"/>
        <v>0.17101452288743865</v>
      </c>
      <c r="L275" s="32">
        <f>SUM(L268:L274)</f>
        <v>0</v>
      </c>
      <c r="M275" s="37">
        <f t="shared" si="67"/>
        <v>0</v>
      </c>
      <c r="N275" s="32">
        <f t="shared" si="68"/>
        <v>1540747</v>
      </c>
      <c r="O275" s="37">
        <f t="shared" si="69"/>
        <v>0.28603325176674493</v>
      </c>
      <c r="P275" s="32">
        <f>SUM(P268:P274)</f>
        <v>29745</v>
      </c>
      <c r="Q275" s="32">
        <f>SUM(Q268:Q274)</f>
        <v>3218462</v>
      </c>
      <c r="R275" s="32">
        <f>SUM(R268:R274)</f>
        <v>3867462</v>
      </c>
      <c r="S275" s="32">
        <f>SUM(S268:S274)</f>
        <v>931391</v>
      </c>
      <c r="T275" s="37">
        <f t="shared" si="70"/>
        <v>0.24082744704408213</v>
      </c>
      <c r="U275" s="37">
        <f t="shared" si="71"/>
        <v>29.969473861153133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8736</v>
      </c>
      <c r="E276" s="31">
        <v>59177</v>
      </c>
      <c r="F276" s="31">
        <v>29120</v>
      </c>
      <c r="G276" s="36">
        <f t="shared" si="64"/>
        <v>3.3333333333333335</v>
      </c>
      <c r="H276" s="31">
        <v>2608</v>
      </c>
      <c r="I276" s="36">
        <f t="shared" si="65"/>
        <v>0.29853479853479853</v>
      </c>
      <c r="J276" s="31">
        <v>1988</v>
      </c>
      <c r="K276" s="36">
        <f t="shared" si="66"/>
        <v>3.3594132855670276E-2</v>
      </c>
      <c r="L276" s="31">
        <v>0</v>
      </c>
      <c r="M276" s="36">
        <f t="shared" si="67"/>
        <v>0</v>
      </c>
      <c r="N276" s="31">
        <f t="shared" si="68"/>
        <v>33716</v>
      </c>
      <c r="O276" s="36">
        <f t="shared" si="69"/>
        <v>0.56974838197272593</v>
      </c>
      <c r="P276" s="31">
        <v>2163</v>
      </c>
      <c r="Q276" s="31">
        <v>0</v>
      </c>
      <c r="R276" s="31">
        <v>8251</v>
      </c>
      <c r="S276" s="31">
        <v>6563</v>
      </c>
      <c r="T276" s="36">
        <f t="shared" si="70"/>
        <v>0.795418737122773</v>
      </c>
      <c r="U276" s="36">
        <f t="shared" si="71"/>
        <v>-8.0906148867313954E-2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2083553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1632701</v>
      </c>
      <c r="R278" s="31">
        <v>1632701</v>
      </c>
      <c r="S278" s="31">
        <v>297</v>
      </c>
      <c r="T278" s="36">
        <f t="shared" si="70"/>
        <v>1.8190715875105118E-4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600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3641736</v>
      </c>
      <c r="E281" s="31">
        <v>3220932</v>
      </c>
      <c r="F281" s="31">
        <v>0</v>
      </c>
      <c r="G281" s="36">
        <f t="shared" si="64"/>
        <v>0</v>
      </c>
      <c r="H281" s="31">
        <v>37354</v>
      </c>
      <c r="I281" s="36">
        <f t="shared" si="65"/>
        <v>1.0257196018602118E-2</v>
      </c>
      <c r="J281" s="31">
        <v>39773</v>
      </c>
      <c r="K281" s="36">
        <f t="shared" si="66"/>
        <v>1.2348289252924308E-2</v>
      </c>
      <c r="L281" s="31">
        <v>0</v>
      </c>
      <c r="M281" s="36">
        <f t="shared" si="67"/>
        <v>0</v>
      </c>
      <c r="N281" s="31">
        <f t="shared" si="68"/>
        <v>77127</v>
      </c>
      <c r="O281" s="36">
        <f t="shared" si="69"/>
        <v>2.3945553647205218E-2</v>
      </c>
      <c r="P281" s="31">
        <v>0</v>
      </c>
      <c r="Q281" s="31">
        <v>3511098</v>
      </c>
      <c r="R281" s="31">
        <v>519000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20469</v>
      </c>
      <c r="E283" s="31">
        <v>20469</v>
      </c>
      <c r="F283" s="31">
        <v>0</v>
      </c>
      <c r="G283" s="36">
        <f t="shared" si="64"/>
        <v>0</v>
      </c>
      <c r="H283" s="31">
        <v>11080</v>
      </c>
      <c r="I283" s="36">
        <f t="shared" si="65"/>
        <v>0.54130636572377744</v>
      </c>
      <c r="J283" s="31">
        <v>5731</v>
      </c>
      <c r="K283" s="36">
        <f t="shared" si="66"/>
        <v>0.27998436660315601</v>
      </c>
      <c r="L283" s="31">
        <v>0</v>
      </c>
      <c r="M283" s="36">
        <f t="shared" si="67"/>
        <v>0</v>
      </c>
      <c r="N283" s="31">
        <f t="shared" si="68"/>
        <v>16811</v>
      </c>
      <c r="O283" s="36">
        <f t="shared" si="69"/>
        <v>0.82129073232693339</v>
      </c>
      <c r="P283" s="31">
        <v>461</v>
      </c>
      <c r="Q283" s="31">
        <v>363513</v>
      </c>
      <c r="R283" s="31">
        <v>369513</v>
      </c>
      <c r="S283" s="31">
        <v>8344</v>
      </c>
      <c r="T283" s="36">
        <f t="shared" si="70"/>
        <v>2.2581072925715741E-2</v>
      </c>
      <c r="U283" s="36">
        <f t="shared" si="71"/>
        <v>11.431670281995661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4578000</v>
      </c>
      <c r="E284" s="31">
        <v>4578000</v>
      </c>
      <c r="F284" s="31">
        <v>2665000</v>
      </c>
      <c r="G284" s="36">
        <f t="shared" si="64"/>
        <v>0.5821319353429445</v>
      </c>
      <c r="H284" s="31">
        <v>540000</v>
      </c>
      <c r="I284" s="36">
        <f t="shared" si="65"/>
        <v>0.11795543905635648</v>
      </c>
      <c r="J284" s="31">
        <v>1282000</v>
      </c>
      <c r="K284" s="36">
        <f t="shared" si="66"/>
        <v>0.28003494975972038</v>
      </c>
      <c r="L284" s="31">
        <v>0</v>
      </c>
      <c r="M284" s="36">
        <f t="shared" si="67"/>
        <v>0</v>
      </c>
      <c r="N284" s="31">
        <f t="shared" si="68"/>
        <v>4487000</v>
      </c>
      <c r="O284" s="36">
        <f t="shared" si="69"/>
        <v>0.98012232415902145</v>
      </c>
      <c r="P284" s="31">
        <v>1573000</v>
      </c>
      <c r="Q284" s="31">
        <v>4182000</v>
      </c>
      <c r="R284" s="31">
        <v>5226224</v>
      </c>
      <c r="S284" s="31">
        <v>5242000</v>
      </c>
      <c r="T284" s="36">
        <f t="shared" si="70"/>
        <v>1.003018623005826</v>
      </c>
      <c r="U284" s="36">
        <f t="shared" si="71"/>
        <v>-0.1849968213604577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8248941</v>
      </c>
      <c r="E285" s="32">
        <f>SUM(E276:E284)</f>
        <v>9962731</v>
      </c>
      <c r="F285" s="32">
        <f>SUM(F276:F284)</f>
        <v>2694120</v>
      </c>
      <c r="G285" s="37">
        <f t="shared" si="64"/>
        <v>0.32660192381058367</v>
      </c>
      <c r="H285" s="32">
        <f>SUM(H276:H284)</f>
        <v>591042</v>
      </c>
      <c r="I285" s="37">
        <f t="shared" si="65"/>
        <v>7.1650651883678154E-2</v>
      </c>
      <c r="J285" s="32">
        <f>SUM(J276:J284)</f>
        <v>1329492</v>
      </c>
      <c r="K285" s="37">
        <f t="shared" si="66"/>
        <v>0.13344654191707073</v>
      </c>
      <c r="L285" s="32">
        <f>SUM(L276:L284)</f>
        <v>0</v>
      </c>
      <c r="M285" s="37">
        <f t="shared" si="67"/>
        <v>0</v>
      </c>
      <c r="N285" s="32">
        <f t="shared" si="68"/>
        <v>4614654</v>
      </c>
      <c r="O285" s="37">
        <f t="shared" si="69"/>
        <v>0.46319166903131281</v>
      </c>
      <c r="P285" s="32">
        <f>SUM(P276:P284)</f>
        <v>1575624</v>
      </c>
      <c r="Q285" s="32">
        <f>SUM(Q276:Q284)</f>
        <v>9689312</v>
      </c>
      <c r="R285" s="32">
        <f>SUM(R276:R284)</f>
        <v>7755689</v>
      </c>
      <c r="S285" s="32">
        <f>SUM(S276:S284)</f>
        <v>5257204</v>
      </c>
      <c r="T285" s="37">
        <f t="shared" si="70"/>
        <v>0.67785131662705922</v>
      </c>
      <c r="U285" s="37">
        <f t="shared" si="71"/>
        <v>-0.15621239585078672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60523</v>
      </c>
      <c r="E286" s="31">
        <v>60523</v>
      </c>
      <c r="F286" s="31">
        <v>21591</v>
      </c>
      <c r="G286" s="36">
        <f t="shared" si="64"/>
        <v>0.35674041273565421</v>
      </c>
      <c r="H286" s="31">
        <v>23427</v>
      </c>
      <c r="I286" s="36">
        <f t="shared" si="65"/>
        <v>0.3870759876410621</v>
      </c>
      <c r="J286" s="31">
        <v>23798</v>
      </c>
      <c r="K286" s="36">
        <f t="shared" si="66"/>
        <v>0.39320588867042283</v>
      </c>
      <c r="L286" s="31">
        <v>0</v>
      </c>
      <c r="M286" s="36">
        <f t="shared" si="67"/>
        <v>0</v>
      </c>
      <c r="N286" s="31">
        <f t="shared" si="68"/>
        <v>68816</v>
      </c>
      <c r="O286" s="36">
        <f t="shared" si="69"/>
        <v>1.1370222890471391</v>
      </c>
      <c r="P286" s="31">
        <v>23900</v>
      </c>
      <c r="Q286" s="31">
        <v>56824</v>
      </c>
      <c r="R286" s="31">
        <v>56824</v>
      </c>
      <c r="S286" s="31">
        <v>100535</v>
      </c>
      <c r="T286" s="36">
        <f t="shared" si="70"/>
        <v>1.7692348303533718</v>
      </c>
      <c r="U286" s="36">
        <f t="shared" si="71"/>
        <v>-4.2677824267782771E-3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1200000</v>
      </c>
      <c r="E287" s="31">
        <v>1200000</v>
      </c>
      <c r="F287" s="31">
        <v>300000</v>
      </c>
      <c r="G287" s="36">
        <f t="shared" si="64"/>
        <v>0.25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300000</v>
      </c>
      <c r="O287" s="36">
        <f t="shared" si="69"/>
        <v>0.25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960</v>
      </c>
      <c r="E288" s="31">
        <v>960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24107</v>
      </c>
      <c r="K288" s="36">
        <f t="shared" si="66"/>
        <v>25.111458333333335</v>
      </c>
      <c r="L288" s="31">
        <v>0</v>
      </c>
      <c r="M288" s="36">
        <f t="shared" si="67"/>
        <v>0</v>
      </c>
      <c r="N288" s="31">
        <f t="shared" si="68"/>
        <v>24107</v>
      </c>
      <c r="O288" s="36">
        <f t="shared" si="69"/>
        <v>25.111458333333335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12438994</v>
      </c>
      <c r="E290" s="31">
        <v>12438994</v>
      </c>
      <c r="F290" s="31">
        <v>3841858</v>
      </c>
      <c r="G290" s="36">
        <f t="shared" si="64"/>
        <v>0.30885600555800574</v>
      </c>
      <c r="H290" s="31">
        <v>4975444</v>
      </c>
      <c r="I290" s="36">
        <f t="shared" si="65"/>
        <v>0.39998765173453737</v>
      </c>
      <c r="J290" s="31">
        <v>4019643</v>
      </c>
      <c r="K290" s="36">
        <f t="shared" si="66"/>
        <v>0.32314856008452131</v>
      </c>
      <c r="L290" s="31">
        <v>0</v>
      </c>
      <c r="M290" s="36">
        <f t="shared" si="67"/>
        <v>0</v>
      </c>
      <c r="N290" s="31">
        <f t="shared" si="68"/>
        <v>12836945</v>
      </c>
      <c r="O290" s="36">
        <f t="shared" si="69"/>
        <v>1.0319922173770644</v>
      </c>
      <c r="P290" s="31">
        <v>3847241</v>
      </c>
      <c r="Q290" s="31">
        <v>12630413</v>
      </c>
      <c r="R290" s="31">
        <v>11930926</v>
      </c>
      <c r="S290" s="31">
        <v>10081979</v>
      </c>
      <c r="T290" s="36">
        <f t="shared" si="70"/>
        <v>0.84502904468605367</v>
      </c>
      <c r="U290" s="36">
        <f t="shared" si="71"/>
        <v>4.4811853481494968E-2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4072565</v>
      </c>
      <c r="E291" s="31">
        <v>3932565</v>
      </c>
      <c r="F291" s="31">
        <v>0</v>
      </c>
      <c r="G291" s="36">
        <f t="shared" si="64"/>
        <v>0</v>
      </c>
      <c r="H291" s="31">
        <v>2250184</v>
      </c>
      <c r="I291" s="36">
        <f t="shared" si="65"/>
        <v>0.55252255028464858</v>
      </c>
      <c r="J291" s="31">
        <v>1551246</v>
      </c>
      <c r="K291" s="36">
        <f t="shared" si="66"/>
        <v>0.39446163000484419</v>
      </c>
      <c r="L291" s="31">
        <v>0</v>
      </c>
      <c r="M291" s="36">
        <f t="shared" si="67"/>
        <v>0</v>
      </c>
      <c r="N291" s="31">
        <f t="shared" si="68"/>
        <v>3801430</v>
      </c>
      <c r="O291" s="36">
        <f t="shared" si="69"/>
        <v>0.96665407946213222</v>
      </c>
      <c r="P291" s="31">
        <v>553794</v>
      </c>
      <c r="Q291" s="31">
        <v>3278000</v>
      </c>
      <c r="R291" s="31">
        <v>3722000</v>
      </c>
      <c r="S291" s="31">
        <v>2791394</v>
      </c>
      <c r="T291" s="36">
        <f t="shared" si="70"/>
        <v>0.74997152068780226</v>
      </c>
      <c r="U291" s="36">
        <f t="shared" si="71"/>
        <v>1.8011246059003891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17773042</v>
      </c>
      <c r="E292" s="32">
        <f>SUM(E286:E291)</f>
        <v>17633042</v>
      </c>
      <c r="F292" s="32">
        <f>SUM(F286:F291)</f>
        <v>4163449</v>
      </c>
      <c r="G292" s="37">
        <f t="shared" si="64"/>
        <v>0.23425640922921354</v>
      </c>
      <c r="H292" s="32">
        <f>SUM(H286:H291)</f>
        <v>7249055</v>
      </c>
      <c r="I292" s="37">
        <f t="shared" si="65"/>
        <v>0.40786799468543428</v>
      </c>
      <c r="J292" s="32">
        <f>SUM(J286:J291)</f>
        <v>5618794</v>
      </c>
      <c r="K292" s="37">
        <f t="shared" si="66"/>
        <v>0.31865142724664297</v>
      </c>
      <c r="L292" s="32">
        <f>SUM(L286:L291)</f>
        <v>0</v>
      </c>
      <c r="M292" s="37">
        <f t="shared" si="67"/>
        <v>0</v>
      </c>
      <c r="N292" s="32">
        <f t="shared" si="68"/>
        <v>17031298</v>
      </c>
      <c r="O292" s="37">
        <f t="shared" si="69"/>
        <v>0.96587406756020888</v>
      </c>
      <c r="P292" s="32">
        <f>SUM(P286:P291)</f>
        <v>4424935</v>
      </c>
      <c r="Q292" s="32">
        <f>SUM(Q286:Q291)</f>
        <v>15965237</v>
      </c>
      <c r="R292" s="32">
        <f>SUM(R286:R291)</f>
        <v>15709750</v>
      </c>
      <c r="S292" s="32">
        <f>SUM(S286:S291)</f>
        <v>12973908</v>
      </c>
      <c r="T292" s="37">
        <f t="shared" si="70"/>
        <v>0.82585069781505116</v>
      </c>
      <c r="U292" s="37">
        <f t="shared" si="71"/>
        <v>0.26980260726993732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5956000</v>
      </c>
      <c r="E293" s="31">
        <v>9215154</v>
      </c>
      <c r="F293" s="31">
        <v>4407096</v>
      </c>
      <c r="G293" s="36">
        <f t="shared" si="64"/>
        <v>0.73994224311618539</v>
      </c>
      <c r="H293" s="31">
        <v>883559</v>
      </c>
      <c r="I293" s="36">
        <f t="shared" si="65"/>
        <v>0.1483477165883143</v>
      </c>
      <c r="J293" s="31">
        <v>1087964</v>
      </c>
      <c r="K293" s="36">
        <f t="shared" si="66"/>
        <v>0.11806248707292358</v>
      </c>
      <c r="L293" s="31">
        <v>0</v>
      </c>
      <c r="M293" s="36">
        <f t="shared" si="67"/>
        <v>0</v>
      </c>
      <c r="N293" s="31">
        <f t="shared" si="68"/>
        <v>6378619</v>
      </c>
      <c r="O293" s="36">
        <f t="shared" si="69"/>
        <v>0.69218799816042142</v>
      </c>
      <c r="P293" s="31">
        <v>791776</v>
      </c>
      <c r="Q293" s="31">
        <v>5595000</v>
      </c>
      <c r="R293" s="31">
        <v>6645000</v>
      </c>
      <c r="S293" s="31">
        <v>5898724</v>
      </c>
      <c r="T293" s="36">
        <f t="shared" si="70"/>
        <v>0.88769360421369448</v>
      </c>
      <c r="U293" s="36">
        <f t="shared" si="71"/>
        <v>0.37408054803378743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43237</v>
      </c>
      <c r="E294" s="31">
        <v>960000</v>
      </c>
      <c r="F294" s="31">
        <v>30382</v>
      </c>
      <c r="G294" s="36">
        <f t="shared" si="64"/>
        <v>0.7026852001757754</v>
      </c>
      <c r="H294" s="31">
        <v>213304</v>
      </c>
      <c r="I294" s="36">
        <f t="shared" si="65"/>
        <v>4.9333672548974254</v>
      </c>
      <c r="J294" s="31">
        <v>29298</v>
      </c>
      <c r="K294" s="36">
        <f t="shared" si="66"/>
        <v>3.0518750000000001E-2</v>
      </c>
      <c r="L294" s="31">
        <v>0</v>
      </c>
      <c r="M294" s="36">
        <f t="shared" si="67"/>
        <v>0</v>
      </c>
      <c r="N294" s="31">
        <f t="shared" si="68"/>
        <v>272984</v>
      </c>
      <c r="O294" s="36">
        <f t="shared" si="69"/>
        <v>0.28435833333333332</v>
      </c>
      <c r="P294" s="31">
        <v>3375</v>
      </c>
      <c r="Q294" s="31">
        <v>41178</v>
      </c>
      <c r="R294" s="31">
        <v>68715</v>
      </c>
      <c r="S294" s="31">
        <v>44311</v>
      </c>
      <c r="T294" s="36">
        <f t="shared" si="70"/>
        <v>0.64485192461616825</v>
      </c>
      <c r="U294" s="36">
        <f t="shared" si="71"/>
        <v>7.6808888888888891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10506000</v>
      </c>
      <c r="E297" s="31">
        <v>10506000</v>
      </c>
      <c r="F297" s="31">
        <v>178271</v>
      </c>
      <c r="G297" s="36">
        <f t="shared" si="64"/>
        <v>1.6968494193794023E-2</v>
      </c>
      <c r="H297" s="31">
        <v>667985</v>
      </c>
      <c r="I297" s="36">
        <f t="shared" si="65"/>
        <v>6.3581286883685514E-2</v>
      </c>
      <c r="J297" s="31">
        <v>4676461</v>
      </c>
      <c r="K297" s="36">
        <f t="shared" si="66"/>
        <v>0.44512288216257379</v>
      </c>
      <c r="L297" s="31">
        <v>0</v>
      </c>
      <c r="M297" s="36">
        <f t="shared" si="67"/>
        <v>0</v>
      </c>
      <c r="N297" s="31">
        <f t="shared" si="68"/>
        <v>5522717</v>
      </c>
      <c r="O297" s="36">
        <f t="shared" si="69"/>
        <v>0.52567266324005335</v>
      </c>
      <c r="P297" s="31">
        <v>619689</v>
      </c>
      <c r="Q297" s="31">
        <v>6866000</v>
      </c>
      <c r="R297" s="31">
        <v>7366000</v>
      </c>
      <c r="S297" s="31">
        <v>1826354</v>
      </c>
      <c r="T297" s="36">
        <f t="shared" si="70"/>
        <v>0.24794379581862613</v>
      </c>
      <c r="U297" s="36">
        <f t="shared" si="71"/>
        <v>6.546464436192994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16505237</v>
      </c>
      <c r="E298" s="32">
        <f>SUM(E293:E297)</f>
        <v>20681154</v>
      </c>
      <c r="F298" s="32">
        <f>SUM(F293:F297)</f>
        <v>4615749</v>
      </c>
      <c r="G298" s="37">
        <f t="shared" si="64"/>
        <v>0.27965360327755368</v>
      </c>
      <c r="H298" s="32">
        <f>SUM(H293:H297)</f>
        <v>1764848</v>
      </c>
      <c r="I298" s="37">
        <f t="shared" si="65"/>
        <v>0.1069265470105034</v>
      </c>
      <c r="J298" s="32">
        <f>SUM(J293:J297)</f>
        <v>5793723</v>
      </c>
      <c r="K298" s="37">
        <f t="shared" si="66"/>
        <v>0.28014505380115634</v>
      </c>
      <c r="L298" s="32">
        <f>SUM(L293:L297)</f>
        <v>0</v>
      </c>
      <c r="M298" s="37">
        <f t="shared" si="67"/>
        <v>0</v>
      </c>
      <c r="N298" s="32">
        <f t="shared" si="68"/>
        <v>12174320</v>
      </c>
      <c r="O298" s="37">
        <f t="shared" si="69"/>
        <v>0.58866734419172162</v>
      </c>
      <c r="P298" s="32">
        <f>SUM(P293:P297)</f>
        <v>1414840</v>
      </c>
      <c r="Q298" s="32">
        <f>SUM(Q293:Q297)</f>
        <v>12502178</v>
      </c>
      <c r="R298" s="32">
        <f>SUM(R293:R297)</f>
        <v>14079715</v>
      </c>
      <c r="S298" s="32">
        <f>SUM(S293:S297)</f>
        <v>7769389</v>
      </c>
      <c r="T298" s="37">
        <f t="shared" si="70"/>
        <v>0.55181436556066654</v>
      </c>
      <c r="U298" s="37">
        <f t="shared" si="71"/>
        <v>3.0949669220547911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115729743</v>
      </c>
      <c r="E299" s="32">
        <f>SUM(E263:E266,E268:E274,E276:E284,E286:E291,E293:E297)</f>
        <v>124461968</v>
      </c>
      <c r="F299" s="32">
        <f>SUM(F263:F266,F268:F274,F276:F284,F286:F291,F293:F297)</f>
        <v>36145237</v>
      </c>
      <c r="G299" s="37">
        <f t="shared" si="64"/>
        <v>0.31232452490627238</v>
      </c>
      <c r="H299" s="32">
        <f>SUM(H263:H266,H268:H274,H276:H284,H286:H291,H293:H297)</f>
        <v>22457026</v>
      </c>
      <c r="I299" s="37">
        <f t="shared" si="65"/>
        <v>0.19404714309267929</v>
      </c>
      <c r="J299" s="32">
        <f>SUM(J263:J266,J268:J274,J276:J284,J286:J291,J293:J297)</f>
        <v>23977722</v>
      </c>
      <c r="K299" s="37">
        <f t="shared" si="66"/>
        <v>0.19265099520200421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82579985</v>
      </c>
      <c r="O299" s="37">
        <f t="shared" si="69"/>
        <v>0.66349573550050245</v>
      </c>
      <c r="P299" s="32">
        <f>SUM(P263:P266,P268:P274,P276:P284,P286:P291,P293:P297)</f>
        <v>20088255</v>
      </c>
      <c r="Q299" s="32">
        <f>SUM(Q263:Q266,Q268:Q274,Q276:Q284,Q286:Q291,Q293:Q297)</f>
        <v>109368798</v>
      </c>
      <c r="R299" s="32">
        <f>SUM(R263:R266,R268:R274,R276:R284,R286:R291,R293:R297)</f>
        <v>111065609</v>
      </c>
      <c r="S299" s="32">
        <f>SUM(S263:S266,S268:S274,S276:S284,S286:S291,S293:S297)</f>
        <v>66201445</v>
      </c>
      <c r="T299" s="37">
        <f t="shared" si="70"/>
        <v>0.59605710170823445</v>
      </c>
      <c r="U299" s="37">
        <f t="shared" si="71"/>
        <v>0.19361895794333561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620778898</v>
      </c>
      <c r="E302" s="31">
        <v>620627400</v>
      </c>
      <c r="F302" s="31">
        <v>154276498</v>
      </c>
      <c r="G302" s="36">
        <f t="shared" ref="G302:G339" si="72">IF(($D302     =0),0,($F302     /$D302     ))</f>
        <v>0.24852084775600733</v>
      </c>
      <c r="H302" s="31">
        <v>171057379</v>
      </c>
      <c r="I302" s="36">
        <f t="shared" ref="I302:I339" si="73">IF(($D302     =0),0,($H302     /$D302     ))</f>
        <v>0.27555282492865923</v>
      </c>
      <c r="J302" s="31">
        <v>156064179</v>
      </c>
      <c r="K302" s="36">
        <f t="shared" ref="K302:K339" si="74">IF(($E302     =0),0,($J302     /$E302     ))</f>
        <v>0.25146195446736641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481398056</v>
      </c>
      <c r="O302" s="36">
        <f t="shared" ref="O302:O339" si="77">IF(($E302     =0),0,($N302     /$E302     ))</f>
        <v>0.77566355594355008</v>
      </c>
      <c r="P302" s="31">
        <v>151882763</v>
      </c>
      <c r="Q302" s="31">
        <v>708335204</v>
      </c>
      <c r="R302" s="31">
        <v>623047540</v>
      </c>
      <c r="S302" s="31">
        <v>457313002</v>
      </c>
      <c r="T302" s="36">
        <f t="shared" ref="T302:T339" si="78">IF(($R302     =0),0,($S302     /$R302     ))</f>
        <v>0.73399375270785916</v>
      </c>
      <c r="U302" s="36">
        <f t="shared" ref="U302:U339" si="79">IF(($P302     =0),0,(($J302     /$P302     )-1))</f>
        <v>2.7530549994010833E-2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620778898</v>
      </c>
      <c r="E303" s="32">
        <f>E302</f>
        <v>620627400</v>
      </c>
      <c r="F303" s="32">
        <f>F302</f>
        <v>154276498</v>
      </c>
      <c r="G303" s="37">
        <f t="shared" si="72"/>
        <v>0.24852084775600733</v>
      </c>
      <c r="H303" s="32">
        <f>H302</f>
        <v>171057379</v>
      </c>
      <c r="I303" s="37">
        <f t="shared" si="73"/>
        <v>0.27555282492865923</v>
      </c>
      <c r="J303" s="32">
        <f>J302</f>
        <v>156064179</v>
      </c>
      <c r="K303" s="37">
        <f t="shared" si="74"/>
        <v>0.25146195446736641</v>
      </c>
      <c r="L303" s="32">
        <f>L302</f>
        <v>0</v>
      </c>
      <c r="M303" s="37">
        <f t="shared" si="75"/>
        <v>0</v>
      </c>
      <c r="N303" s="32">
        <f t="shared" si="76"/>
        <v>481398056</v>
      </c>
      <c r="O303" s="37">
        <f t="shared" si="77"/>
        <v>0.77566355594355008</v>
      </c>
      <c r="P303" s="32">
        <f>P302</f>
        <v>151882763</v>
      </c>
      <c r="Q303" s="32">
        <f>Q302</f>
        <v>708335204</v>
      </c>
      <c r="R303" s="32">
        <f>R302</f>
        <v>623047540</v>
      </c>
      <c r="S303" s="32">
        <f>S302</f>
        <v>457313002</v>
      </c>
      <c r="T303" s="37">
        <f t="shared" si="78"/>
        <v>0.73399375270785916</v>
      </c>
      <c r="U303" s="37">
        <f t="shared" si="79"/>
        <v>2.7530549994010833E-2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1778747</v>
      </c>
      <c r="E304" s="31">
        <v>1995040</v>
      </c>
      <c r="F304" s="31">
        <v>635262</v>
      </c>
      <c r="G304" s="36">
        <f t="shared" si="72"/>
        <v>0.35714016664539699</v>
      </c>
      <c r="H304" s="31">
        <v>465416</v>
      </c>
      <c r="I304" s="36">
        <f t="shared" si="73"/>
        <v>0.26165384959187565</v>
      </c>
      <c r="J304" s="31">
        <v>372968</v>
      </c>
      <c r="K304" s="36">
        <f t="shared" si="74"/>
        <v>0.18694763012270429</v>
      </c>
      <c r="L304" s="31">
        <v>0</v>
      </c>
      <c r="M304" s="36">
        <f t="shared" si="75"/>
        <v>0</v>
      </c>
      <c r="N304" s="31">
        <f t="shared" si="76"/>
        <v>1473646</v>
      </c>
      <c r="O304" s="36">
        <f t="shared" si="77"/>
        <v>0.73865486406287595</v>
      </c>
      <c r="P304" s="31">
        <v>388191</v>
      </c>
      <c r="Q304" s="31">
        <v>1684647</v>
      </c>
      <c r="R304" s="31">
        <v>1799585</v>
      </c>
      <c r="S304" s="31">
        <v>1228530</v>
      </c>
      <c r="T304" s="36">
        <f t="shared" si="78"/>
        <v>0.68267406096405558</v>
      </c>
      <c r="U304" s="36">
        <f t="shared" si="79"/>
        <v>-3.9215231677189877E-2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2095022</v>
      </c>
      <c r="E305" s="31">
        <v>2167900</v>
      </c>
      <c r="F305" s="31">
        <v>796547</v>
      </c>
      <c r="G305" s="36">
        <f t="shared" si="72"/>
        <v>0.38020937250300951</v>
      </c>
      <c r="H305" s="31">
        <v>1058263</v>
      </c>
      <c r="I305" s="36">
        <f t="shared" si="73"/>
        <v>0.50513216567654184</v>
      </c>
      <c r="J305" s="31">
        <v>571394</v>
      </c>
      <c r="K305" s="36">
        <f t="shared" si="74"/>
        <v>0.2635702753817058</v>
      </c>
      <c r="L305" s="31">
        <v>0</v>
      </c>
      <c r="M305" s="36">
        <f t="shared" si="75"/>
        <v>0</v>
      </c>
      <c r="N305" s="31">
        <f t="shared" si="76"/>
        <v>2426204</v>
      </c>
      <c r="O305" s="36">
        <f t="shared" si="77"/>
        <v>1.1191494072604824</v>
      </c>
      <c r="P305" s="31">
        <v>410906</v>
      </c>
      <c r="Q305" s="31">
        <v>2418551</v>
      </c>
      <c r="R305" s="31">
        <v>2262905</v>
      </c>
      <c r="S305" s="31">
        <v>1558771</v>
      </c>
      <c r="T305" s="36">
        <f t="shared" si="78"/>
        <v>0.68883625251612424</v>
      </c>
      <c r="U305" s="36">
        <f t="shared" si="79"/>
        <v>0.3905710795169699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5318435</v>
      </c>
      <c r="E306" s="31">
        <v>5786133</v>
      </c>
      <c r="F306" s="31">
        <v>1011610</v>
      </c>
      <c r="G306" s="36">
        <f t="shared" si="72"/>
        <v>0.1902082097459121</v>
      </c>
      <c r="H306" s="31">
        <v>1398325</v>
      </c>
      <c r="I306" s="36">
        <f t="shared" si="73"/>
        <v>0.26292038917463501</v>
      </c>
      <c r="J306" s="31">
        <v>2653505</v>
      </c>
      <c r="K306" s="36">
        <f t="shared" si="74"/>
        <v>0.45859730497034895</v>
      </c>
      <c r="L306" s="31">
        <v>0</v>
      </c>
      <c r="M306" s="36">
        <f t="shared" si="75"/>
        <v>0</v>
      </c>
      <c r="N306" s="31">
        <f t="shared" si="76"/>
        <v>5063440</v>
      </c>
      <c r="O306" s="36">
        <f t="shared" si="77"/>
        <v>0.87509913788708282</v>
      </c>
      <c r="P306" s="31">
        <v>1117329</v>
      </c>
      <c r="Q306" s="31">
        <v>5017043</v>
      </c>
      <c r="R306" s="31">
        <v>5202245</v>
      </c>
      <c r="S306" s="31">
        <v>5050645</v>
      </c>
      <c r="T306" s="36">
        <f t="shared" si="78"/>
        <v>0.97085873502689701</v>
      </c>
      <c r="U306" s="36">
        <f t="shared" si="79"/>
        <v>1.3748645206559571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10066517</v>
      </c>
      <c r="E307" s="31">
        <v>9066517</v>
      </c>
      <c r="F307" s="31">
        <v>2372899</v>
      </c>
      <c r="G307" s="36">
        <f t="shared" si="72"/>
        <v>0.23572194831638391</v>
      </c>
      <c r="H307" s="31">
        <v>2377340</v>
      </c>
      <c r="I307" s="36">
        <f t="shared" si="73"/>
        <v>0.23616311381583124</v>
      </c>
      <c r="J307" s="31">
        <v>1746916</v>
      </c>
      <c r="K307" s="36">
        <f t="shared" si="74"/>
        <v>0.19267773942297797</v>
      </c>
      <c r="L307" s="31">
        <v>0</v>
      </c>
      <c r="M307" s="36">
        <f t="shared" si="75"/>
        <v>0</v>
      </c>
      <c r="N307" s="31">
        <f t="shared" si="76"/>
        <v>6497155</v>
      </c>
      <c r="O307" s="36">
        <f t="shared" si="77"/>
        <v>0.71660980727218626</v>
      </c>
      <c r="P307" s="31">
        <v>1577700</v>
      </c>
      <c r="Q307" s="31">
        <v>10655203</v>
      </c>
      <c r="R307" s="31">
        <v>9704878</v>
      </c>
      <c r="S307" s="31">
        <v>6677191</v>
      </c>
      <c r="T307" s="36">
        <f t="shared" si="78"/>
        <v>0.68802420803229059</v>
      </c>
      <c r="U307" s="36">
        <f t="shared" si="79"/>
        <v>0.10725486467642775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5107177</v>
      </c>
      <c r="E308" s="31">
        <v>5433862</v>
      </c>
      <c r="F308" s="31">
        <v>1430976</v>
      </c>
      <c r="G308" s="36">
        <f t="shared" si="72"/>
        <v>0.28018923174191929</v>
      </c>
      <c r="H308" s="31">
        <v>1740114</v>
      </c>
      <c r="I308" s="36">
        <f t="shared" si="73"/>
        <v>0.34071934456158459</v>
      </c>
      <c r="J308" s="31">
        <v>1213012</v>
      </c>
      <c r="K308" s="36">
        <f t="shared" si="74"/>
        <v>0.22323202171862297</v>
      </c>
      <c r="L308" s="31">
        <v>0</v>
      </c>
      <c r="M308" s="36">
        <f t="shared" si="75"/>
        <v>0</v>
      </c>
      <c r="N308" s="31">
        <f t="shared" si="76"/>
        <v>4384102</v>
      </c>
      <c r="O308" s="36">
        <f t="shared" si="77"/>
        <v>0.80681143540266576</v>
      </c>
      <c r="P308" s="31">
        <v>1134350</v>
      </c>
      <c r="Q308" s="31">
        <v>4788841</v>
      </c>
      <c r="R308" s="31">
        <v>4992042</v>
      </c>
      <c r="S308" s="31">
        <v>4032414</v>
      </c>
      <c r="T308" s="36">
        <f t="shared" si="78"/>
        <v>0.80776844425587768</v>
      </c>
      <c r="U308" s="36">
        <f t="shared" si="79"/>
        <v>6.9345440119892521E-2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361000</v>
      </c>
      <c r="E309" s="31">
        <v>961000</v>
      </c>
      <c r="F309" s="31">
        <v>0</v>
      </c>
      <c r="G309" s="36">
        <f t="shared" si="72"/>
        <v>0</v>
      </c>
      <c r="H309" s="31">
        <v>3128</v>
      </c>
      <c r="I309" s="36">
        <f t="shared" si="73"/>
        <v>8.6648199445983377E-3</v>
      </c>
      <c r="J309" s="31">
        <v>-88</v>
      </c>
      <c r="K309" s="36">
        <f t="shared" si="74"/>
        <v>-9.1571279916753386E-5</v>
      </c>
      <c r="L309" s="31">
        <v>0</v>
      </c>
      <c r="M309" s="36">
        <f t="shared" si="75"/>
        <v>0</v>
      </c>
      <c r="N309" s="31">
        <f t="shared" si="76"/>
        <v>3040</v>
      </c>
      <c r="O309" s="36">
        <f t="shared" si="77"/>
        <v>3.1633714880332986E-3</v>
      </c>
      <c r="P309" s="31">
        <v>3563</v>
      </c>
      <c r="Q309" s="31">
        <v>361000</v>
      </c>
      <c r="R309" s="31">
        <v>376594</v>
      </c>
      <c r="S309" s="31">
        <v>3563</v>
      </c>
      <c r="T309" s="36">
        <f t="shared" si="78"/>
        <v>9.4611172774924715E-3</v>
      </c>
      <c r="U309" s="36">
        <f t="shared" si="79"/>
        <v>-1.0246982879595845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24726898</v>
      </c>
      <c r="E310" s="32">
        <f>SUM(E304:E309)</f>
        <v>25410452</v>
      </c>
      <c r="F310" s="32">
        <f>SUM(F304:F309)</f>
        <v>6247294</v>
      </c>
      <c r="G310" s="37">
        <f t="shared" si="72"/>
        <v>0.25265174790626788</v>
      </c>
      <c r="H310" s="32">
        <f>SUM(H304:H309)</f>
        <v>7042586</v>
      </c>
      <c r="I310" s="37">
        <f t="shared" si="73"/>
        <v>0.28481477943573835</v>
      </c>
      <c r="J310" s="32">
        <f>SUM(J304:J309)</f>
        <v>6557707</v>
      </c>
      <c r="K310" s="37">
        <f t="shared" si="74"/>
        <v>0.25807124564332817</v>
      </c>
      <c r="L310" s="32">
        <f>SUM(L304:L309)</f>
        <v>0</v>
      </c>
      <c r="M310" s="37">
        <f t="shared" si="75"/>
        <v>0</v>
      </c>
      <c r="N310" s="32">
        <f t="shared" si="76"/>
        <v>19847587</v>
      </c>
      <c r="O310" s="37">
        <f t="shared" si="77"/>
        <v>0.78107965179053096</v>
      </c>
      <c r="P310" s="32">
        <f>SUM(P304:P309)</f>
        <v>4632039</v>
      </c>
      <c r="Q310" s="32">
        <f>SUM(Q304:Q309)</f>
        <v>24925285</v>
      </c>
      <c r="R310" s="32">
        <f>SUM(R304:R309)</f>
        <v>24338249</v>
      </c>
      <c r="S310" s="32">
        <f>SUM(S304:S309)</f>
        <v>18551114</v>
      </c>
      <c r="T310" s="37">
        <f t="shared" si="78"/>
        <v>0.76222056894890011</v>
      </c>
      <c r="U310" s="37">
        <f t="shared" si="79"/>
        <v>0.41572793320608925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3116125</v>
      </c>
      <c r="E311" s="31">
        <v>3116125</v>
      </c>
      <c r="F311" s="31">
        <v>354047</v>
      </c>
      <c r="G311" s="36">
        <f t="shared" si="72"/>
        <v>0.11361771430863653</v>
      </c>
      <c r="H311" s="31">
        <v>894527</v>
      </c>
      <c r="I311" s="36">
        <f t="shared" si="73"/>
        <v>0.28706390148020378</v>
      </c>
      <c r="J311" s="31">
        <v>1915899</v>
      </c>
      <c r="K311" s="36">
        <f t="shared" si="74"/>
        <v>0.61483380801476195</v>
      </c>
      <c r="L311" s="31">
        <v>0</v>
      </c>
      <c r="M311" s="36">
        <f t="shared" si="75"/>
        <v>0</v>
      </c>
      <c r="N311" s="31">
        <f t="shared" si="76"/>
        <v>3164473</v>
      </c>
      <c r="O311" s="36">
        <f t="shared" si="77"/>
        <v>1.0155154238036022</v>
      </c>
      <c r="P311" s="31">
        <v>462897</v>
      </c>
      <c r="Q311" s="31">
        <v>2997117</v>
      </c>
      <c r="R311" s="31">
        <v>3024976</v>
      </c>
      <c r="S311" s="31">
        <v>1265738</v>
      </c>
      <c r="T311" s="36">
        <f t="shared" si="78"/>
        <v>0.41842910489207186</v>
      </c>
      <c r="U311" s="36">
        <f t="shared" si="79"/>
        <v>3.138931554967952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9953813</v>
      </c>
      <c r="E312" s="31">
        <v>11891433</v>
      </c>
      <c r="F312" s="31">
        <v>3231736</v>
      </c>
      <c r="G312" s="36">
        <f t="shared" si="72"/>
        <v>0.32467316796086082</v>
      </c>
      <c r="H312" s="31">
        <v>5408763</v>
      </c>
      <c r="I312" s="36">
        <f t="shared" si="73"/>
        <v>0.54338603708950528</v>
      </c>
      <c r="J312" s="31">
        <v>2170413</v>
      </c>
      <c r="K312" s="36">
        <f t="shared" si="74"/>
        <v>0.18251904543380096</v>
      </c>
      <c r="L312" s="31">
        <v>0</v>
      </c>
      <c r="M312" s="36">
        <f t="shared" si="75"/>
        <v>0</v>
      </c>
      <c r="N312" s="31">
        <f t="shared" si="76"/>
        <v>10810912</v>
      </c>
      <c r="O312" s="36">
        <f t="shared" si="77"/>
        <v>0.90913450044246136</v>
      </c>
      <c r="P312" s="31">
        <v>3654001</v>
      </c>
      <c r="Q312" s="31">
        <v>11799132</v>
      </c>
      <c r="R312" s="31">
        <v>14417191</v>
      </c>
      <c r="S312" s="31">
        <v>10484527</v>
      </c>
      <c r="T312" s="36">
        <f t="shared" si="78"/>
        <v>0.72722397865159727</v>
      </c>
      <c r="U312" s="36">
        <f t="shared" si="79"/>
        <v>-0.40601740393612373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26935841</v>
      </c>
      <c r="E313" s="31">
        <v>19145441</v>
      </c>
      <c r="F313" s="31">
        <v>2895241</v>
      </c>
      <c r="G313" s="36">
        <f t="shared" si="72"/>
        <v>0.1074865640913161</v>
      </c>
      <c r="H313" s="31">
        <v>5674937</v>
      </c>
      <c r="I313" s="36">
        <f t="shared" si="73"/>
        <v>0.21068349044679913</v>
      </c>
      <c r="J313" s="31">
        <v>5299854</v>
      </c>
      <c r="K313" s="36">
        <f t="shared" si="74"/>
        <v>0.2768206801817728</v>
      </c>
      <c r="L313" s="31">
        <v>0</v>
      </c>
      <c r="M313" s="36">
        <f t="shared" si="75"/>
        <v>0</v>
      </c>
      <c r="N313" s="31">
        <f t="shared" si="76"/>
        <v>13870032</v>
      </c>
      <c r="O313" s="36">
        <f t="shared" si="77"/>
        <v>0.72445612509004098</v>
      </c>
      <c r="P313" s="31">
        <v>4953298</v>
      </c>
      <c r="Q313" s="31">
        <v>30585284</v>
      </c>
      <c r="R313" s="31">
        <v>17208354</v>
      </c>
      <c r="S313" s="31">
        <v>9743333</v>
      </c>
      <c r="T313" s="36">
        <f t="shared" si="78"/>
        <v>0.56619784785924321</v>
      </c>
      <c r="U313" s="36">
        <f t="shared" si="79"/>
        <v>6.9964698267699577E-2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2605900</v>
      </c>
      <c r="E314" s="31">
        <v>1866515</v>
      </c>
      <c r="F314" s="31">
        <v>381525</v>
      </c>
      <c r="G314" s="36">
        <f t="shared" si="72"/>
        <v>0.14640815073487087</v>
      </c>
      <c r="H314" s="31">
        <v>455951</v>
      </c>
      <c r="I314" s="36">
        <f t="shared" si="73"/>
        <v>0.17496872481676196</v>
      </c>
      <c r="J314" s="31">
        <v>710319</v>
      </c>
      <c r="K314" s="36">
        <f t="shared" si="74"/>
        <v>0.38055895612947122</v>
      </c>
      <c r="L314" s="31">
        <v>0</v>
      </c>
      <c r="M314" s="36">
        <f t="shared" si="75"/>
        <v>0</v>
      </c>
      <c r="N314" s="31">
        <f t="shared" si="76"/>
        <v>1547795</v>
      </c>
      <c r="O314" s="36">
        <f t="shared" si="77"/>
        <v>0.8292432688727388</v>
      </c>
      <c r="P314" s="31">
        <v>396682</v>
      </c>
      <c r="Q314" s="31">
        <v>1859060</v>
      </c>
      <c r="R314" s="31">
        <v>1859060</v>
      </c>
      <c r="S314" s="31">
        <v>1232617</v>
      </c>
      <c r="T314" s="36">
        <f t="shared" si="78"/>
        <v>0.66303239271459768</v>
      </c>
      <c r="U314" s="36">
        <f t="shared" si="79"/>
        <v>0.79065094962715721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2766066</v>
      </c>
      <c r="E315" s="31">
        <v>2324943</v>
      </c>
      <c r="F315" s="31">
        <v>445231</v>
      </c>
      <c r="G315" s="36">
        <f t="shared" si="72"/>
        <v>0.16096181363712941</v>
      </c>
      <c r="H315" s="31">
        <v>562632</v>
      </c>
      <c r="I315" s="36">
        <f t="shared" si="73"/>
        <v>0.20340512482348577</v>
      </c>
      <c r="J315" s="31">
        <v>930022</v>
      </c>
      <c r="K315" s="36">
        <f t="shared" si="74"/>
        <v>0.40001926928961268</v>
      </c>
      <c r="L315" s="31">
        <v>0</v>
      </c>
      <c r="M315" s="36">
        <f t="shared" si="75"/>
        <v>0</v>
      </c>
      <c r="N315" s="31">
        <f t="shared" si="76"/>
        <v>1937885</v>
      </c>
      <c r="O315" s="36">
        <f t="shared" si="77"/>
        <v>0.83351935939934874</v>
      </c>
      <c r="P315" s="31">
        <v>597450</v>
      </c>
      <c r="Q315" s="31">
        <v>1933343</v>
      </c>
      <c r="R315" s="31">
        <v>3605546</v>
      </c>
      <c r="S315" s="31">
        <v>1960245</v>
      </c>
      <c r="T315" s="36">
        <f t="shared" si="78"/>
        <v>0.54367493855299587</v>
      </c>
      <c r="U315" s="36">
        <f t="shared" si="79"/>
        <v>0.55665243953468901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5211400</v>
      </c>
      <c r="E316" s="31">
        <v>5362300</v>
      </c>
      <c r="F316" s="31">
        <v>524132</v>
      </c>
      <c r="G316" s="36">
        <f t="shared" si="72"/>
        <v>0.10057412595463791</v>
      </c>
      <c r="H316" s="31">
        <v>1673720</v>
      </c>
      <c r="I316" s="36">
        <f t="shared" si="73"/>
        <v>0.32116513796676516</v>
      </c>
      <c r="J316" s="31">
        <v>844834</v>
      </c>
      <c r="K316" s="36">
        <f t="shared" si="74"/>
        <v>0.15755067788076013</v>
      </c>
      <c r="L316" s="31">
        <v>0</v>
      </c>
      <c r="M316" s="36">
        <f t="shared" si="75"/>
        <v>0</v>
      </c>
      <c r="N316" s="31">
        <f t="shared" si="76"/>
        <v>3042686</v>
      </c>
      <c r="O316" s="36">
        <f t="shared" si="77"/>
        <v>0.56742181526583746</v>
      </c>
      <c r="P316" s="31">
        <v>1552820</v>
      </c>
      <c r="Q316" s="31">
        <v>6709288</v>
      </c>
      <c r="R316" s="31">
        <v>6668400</v>
      </c>
      <c r="S316" s="31">
        <v>2758208</v>
      </c>
      <c r="T316" s="36">
        <f t="shared" si="78"/>
        <v>0.41362365784895927</v>
      </c>
      <c r="U316" s="36">
        <f t="shared" si="79"/>
        <v>-0.45593565255470692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50589145</v>
      </c>
      <c r="E317" s="32">
        <f>SUM(E311:E316)</f>
        <v>43706757</v>
      </c>
      <c r="F317" s="32">
        <f>SUM(F311:F316)</f>
        <v>7831912</v>
      </c>
      <c r="G317" s="37">
        <f t="shared" si="72"/>
        <v>0.15481408116306375</v>
      </c>
      <c r="H317" s="32">
        <f>SUM(H311:H316)</f>
        <v>14670530</v>
      </c>
      <c r="I317" s="37">
        <f t="shared" si="73"/>
        <v>0.28999363400982564</v>
      </c>
      <c r="J317" s="32">
        <f>SUM(J311:J316)</f>
        <v>11871341</v>
      </c>
      <c r="K317" s="37">
        <f t="shared" si="74"/>
        <v>0.27161340293447073</v>
      </c>
      <c r="L317" s="32">
        <f>SUM(L311:L316)</f>
        <v>0</v>
      </c>
      <c r="M317" s="37">
        <f t="shared" si="75"/>
        <v>0</v>
      </c>
      <c r="N317" s="32">
        <f t="shared" si="76"/>
        <v>34373783</v>
      </c>
      <c r="O317" s="37">
        <f t="shared" si="77"/>
        <v>0.78646381839769075</v>
      </c>
      <c r="P317" s="32">
        <f>SUM(P311:P316)</f>
        <v>11617148</v>
      </c>
      <c r="Q317" s="32">
        <f>SUM(Q311:Q316)</f>
        <v>55883224</v>
      </c>
      <c r="R317" s="32">
        <f>SUM(R311:R316)</f>
        <v>46783527</v>
      </c>
      <c r="S317" s="32">
        <f>SUM(S311:S316)</f>
        <v>27444668</v>
      </c>
      <c r="T317" s="37">
        <f t="shared" si="78"/>
        <v>0.58663101651143146</v>
      </c>
      <c r="U317" s="37">
        <f t="shared" si="79"/>
        <v>2.1880843732041688E-2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3972634</v>
      </c>
      <c r="E318" s="31">
        <v>4352634</v>
      </c>
      <c r="F318" s="31">
        <v>1011402</v>
      </c>
      <c r="G318" s="36">
        <f t="shared" si="72"/>
        <v>0.25459229317374821</v>
      </c>
      <c r="H318" s="31">
        <v>1983944</v>
      </c>
      <c r="I318" s="36">
        <f t="shared" si="73"/>
        <v>0.49940266332111138</v>
      </c>
      <c r="J318" s="31">
        <v>1354187</v>
      </c>
      <c r="K318" s="36">
        <f t="shared" si="74"/>
        <v>0.31111896842233921</v>
      </c>
      <c r="L318" s="31">
        <v>0</v>
      </c>
      <c r="M318" s="36">
        <f t="shared" si="75"/>
        <v>0</v>
      </c>
      <c r="N318" s="31">
        <f t="shared" si="76"/>
        <v>4349533</v>
      </c>
      <c r="O318" s="36">
        <f t="shared" si="77"/>
        <v>0.99928755783279732</v>
      </c>
      <c r="P318" s="31">
        <v>653998</v>
      </c>
      <c r="Q318" s="31">
        <v>2285940</v>
      </c>
      <c r="R318" s="31">
        <v>2535940</v>
      </c>
      <c r="S318" s="31">
        <v>1407985</v>
      </c>
      <c r="T318" s="36">
        <f t="shared" si="78"/>
        <v>0.55521226842906379</v>
      </c>
      <c r="U318" s="36">
        <f t="shared" si="79"/>
        <v>1.0706286563567473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12358000</v>
      </c>
      <c r="E319" s="31">
        <v>14289000</v>
      </c>
      <c r="F319" s="31">
        <v>3751216</v>
      </c>
      <c r="G319" s="36">
        <f t="shared" si="72"/>
        <v>0.30354555753358148</v>
      </c>
      <c r="H319" s="31">
        <v>3866385</v>
      </c>
      <c r="I319" s="36">
        <f t="shared" si="73"/>
        <v>0.31286494578410745</v>
      </c>
      <c r="J319" s="31">
        <v>4365823</v>
      </c>
      <c r="K319" s="36">
        <f t="shared" si="74"/>
        <v>0.30553733641262509</v>
      </c>
      <c r="L319" s="31">
        <v>0</v>
      </c>
      <c r="M319" s="36">
        <f t="shared" si="75"/>
        <v>0</v>
      </c>
      <c r="N319" s="31">
        <f t="shared" si="76"/>
        <v>11983424</v>
      </c>
      <c r="O319" s="36">
        <f t="shared" si="77"/>
        <v>0.83864679123801522</v>
      </c>
      <c r="P319" s="31">
        <v>4568167</v>
      </c>
      <c r="Q319" s="31">
        <v>15360210</v>
      </c>
      <c r="R319" s="31">
        <v>15340535</v>
      </c>
      <c r="S319" s="31">
        <v>13172078</v>
      </c>
      <c r="T319" s="36">
        <f t="shared" si="78"/>
        <v>0.8586452819279119</v>
      </c>
      <c r="U319" s="36">
        <f t="shared" si="79"/>
        <v>-4.4294352636407575E-2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3191598</v>
      </c>
      <c r="E320" s="31">
        <v>3191598</v>
      </c>
      <c r="F320" s="31">
        <v>872501</v>
      </c>
      <c r="G320" s="36">
        <f t="shared" si="72"/>
        <v>0.27337434100409891</v>
      </c>
      <c r="H320" s="31">
        <v>397986</v>
      </c>
      <c r="I320" s="36">
        <f t="shared" si="73"/>
        <v>0.12469803527887911</v>
      </c>
      <c r="J320" s="31">
        <v>335807</v>
      </c>
      <c r="K320" s="36">
        <f t="shared" si="74"/>
        <v>0.10521594511589492</v>
      </c>
      <c r="L320" s="31">
        <v>0</v>
      </c>
      <c r="M320" s="36">
        <f t="shared" si="75"/>
        <v>0</v>
      </c>
      <c r="N320" s="31">
        <f t="shared" si="76"/>
        <v>1606294</v>
      </c>
      <c r="O320" s="36">
        <f t="shared" si="77"/>
        <v>0.50328832139887292</v>
      </c>
      <c r="P320" s="31">
        <v>371887</v>
      </c>
      <c r="Q320" s="31">
        <v>3044260</v>
      </c>
      <c r="R320" s="31">
        <v>3044260</v>
      </c>
      <c r="S320" s="31">
        <v>1476047</v>
      </c>
      <c r="T320" s="36">
        <f t="shared" si="78"/>
        <v>0.48486233107553234</v>
      </c>
      <c r="U320" s="36">
        <f t="shared" si="79"/>
        <v>-9.7018718051451125E-2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2226034</v>
      </c>
      <c r="E321" s="31">
        <v>2442864</v>
      </c>
      <c r="F321" s="31">
        <v>644392</v>
      </c>
      <c r="G321" s="36">
        <f t="shared" si="72"/>
        <v>0.28947985520436798</v>
      </c>
      <c r="H321" s="31">
        <v>753522</v>
      </c>
      <c r="I321" s="36">
        <f t="shared" si="73"/>
        <v>0.33850426363658415</v>
      </c>
      <c r="J321" s="31">
        <v>591133</v>
      </c>
      <c r="K321" s="36">
        <f t="shared" si="74"/>
        <v>0.24198358975366618</v>
      </c>
      <c r="L321" s="31">
        <v>0</v>
      </c>
      <c r="M321" s="36">
        <f t="shared" si="75"/>
        <v>0</v>
      </c>
      <c r="N321" s="31">
        <f t="shared" si="76"/>
        <v>1989047</v>
      </c>
      <c r="O321" s="36">
        <f t="shared" si="77"/>
        <v>0.81422748053104876</v>
      </c>
      <c r="P321" s="31">
        <v>462236</v>
      </c>
      <c r="Q321" s="31">
        <v>2223891</v>
      </c>
      <c r="R321" s="31">
        <v>2446572</v>
      </c>
      <c r="S321" s="31">
        <v>1682572</v>
      </c>
      <c r="T321" s="36">
        <f t="shared" si="78"/>
        <v>0.68772633709533171</v>
      </c>
      <c r="U321" s="36">
        <f t="shared" si="79"/>
        <v>0.27885538988741687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21748266</v>
      </c>
      <c r="E323" s="32">
        <f>SUM(E318:E322)</f>
        <v>24276096</v>
      </c>
      <c r="F323" s="32">
        <f>SUM(F318:F322)</f>
        <v>6279511</v>
      </c>
      <c r="G323" s="37">
        <f t="shared" si="72"/>
        <v>0.28873616866742385</v>
      </c>
      <c r="H323" s="32">
        <f>SUM(H318:H322)</f>
        <v>7001837</v>
      </c>
      <c r="I323" s="37">
        <f t="shared" si="73"/>
        <v>0.32194920735289884</v>
      </c>
      <c r="J323" s="32">
        <f>SUM(J318:J322)</f>
        <v>6646950</v>
      </c>
      <c r="K323" s="37">
        <f t="shared" si="74"/>
        <v>0.2738063813885066</v>
      </c>
      <c r="L323" s="32">
        <f>SUM(L318:L322)</f>
        <v>0</v>
      </c>
      <c r="M323" s="37">
        <f t="shared" si="75"/>
        <v>0</v>
      </c>
      <c r="N323" s="32">
        <f t="shared" si="76"/>
        <v>19928298</v>
      </c>
      <c r="O323" s="37">
        <f t="shared" si="77"/>
        <v>0.82090209232983757</v>
      </c>
      <c r="P323" s="32">
        <f>SUM(P318:P322)</f>
        <v>6056288</v>
      </c>
      <c r="Q323" s="32">
        <f>SUM(Q318:Q322)</f>
        <v>22914301</v>
      </c>
      <c r="R323" s="32">
        <f>SUM(R318:R322)</f>
        <v>23367307</v>
      </c>
      <c r="S323" s="32">
        <f>SUM(S318:S322)</f>
        <v>17738682</v>
      </c>
      <c r="T323" s="37">
        <f t="shared" si="78"/>
        <v>0.75912393327994532</v>
      </c>
      <c r="U323" s="37">
        <f t="shared" si="79"/>
        <v>9.7528717260473741E-2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23707625</v>
      </c>
      <c r="E325" s="31">
        <v>23707625</v>
      </c>
      <c r="F325" s="31">
        <v>1218909</v>
      </c>
      <c r="G325" s="36">
        <f t="shared" si="72"/>
        <v>5.1414217999483286E-2</v>
      </c>
      <c r="H325" s="31">
        <v>2256938</v>
      </c>
      <c r="I325" s="36">
        <f t="shared" si="73"/>
        <v>9.5198823163433699E-2</v>
      </c>
      <c r="J325" s="31">
        <v>1673551</v>
      </c>
      <c r="K325" s="36">
        <f t="shared" si="74"/>
        <v>7.059125492325781E-2</v>
      </c>
      <c r="L325" s="31">
        <v>0</v>
      </c>
      <c r="M325" s="36">
        <f t="shared" si="75"/>
        <v>0</v>
      </c>
      <c r="N325" s="31">
        <f t="shared" si="76"/>
        <v>5149398</v>
      </c>
      <c r="O325" s="36">
        <f t="shared" si="77"/>
        <v>0.21720429608617481</v>
      </c>
      <c r="P325" s="31">
        <v>3329596</v>
      </c>
      <c r="Q325" s="31">
        <v>6803990</v>
      </c>
      <c r="R325" s="31">
        <v>7053990</v>
      </c>
      <c r="S325" s="31">
        <v>6462692</v>
      </c>
      <c r="T325" s="36">
        <f t="shared" si="78"/>
        <v>0.91617538442782032</v>
      </c>
      <c r="U325" s="36">
        <f t="shared" si="79"/>
        <v>-0.49737115253622366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22155951</v>
      </c>
      <c r="E326" s="31">
        <v>25074101</v>
      </c>
      <c r="F326" s="31">
        <v>6961066</v>
      </c>
      <c r="G326" s="36">
        <f t="shared" si="72"/>
        <v>0.31418493388074381</v>
      </c>
      <c r="H326" s="31">
        <v>5752878</v>
      </c>
      <c r="I326" s="36">
        <f t="shared" si="73"/>
        <v>0.25965385101275951</v>
      </c>
      <c r="J326" s="31">
        <v>4536666</v>
      </c>
      <c r="K326" s="36">
        <f t="shared" si="74"/>
        <v>0.18093035519000261</v>
      </c>
      <c r="L326" s="31">
        <v>0</v>
      </c>
      <c r="M326" s="36">
        <f t="shared" si="75"/>
        <v>0</v>
      </c>
      <c r="N326" s="31">
        <f t="shared" si="76"/>
        <v>17250610</v>
      </c>
      <c r="O326" s="36">
        <f t="shared" si="77"/>
        <v>0.68798518439404865</v>
      </c>
      <c r="P326" s="31">
        <v>4319839</v>
      </c>
      <c r="Q326" s="31">
        <v>30609861</v>
      </c>
      <c r="R326" s="31">
        <v>20426055</v>
      </c>
      <c r="S326" s="31">
        <v>17205273</v>
      </c>
      <c r="T326" s="36">
        <f t="shared" si="78"/>
        <v>0.84231991933831574</v>
      </c>
      <c r="U326" s="36">
        <f t="shared" si="79"/>
        <v>5.0193305815332545E-2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20047113</v>
      </c>
      <c r="E327" s="31">
        <v>20047113</v>
      </c>
      <c r="F327" s="31">
        <v>4898256</v>
      </c>
      <c r="G327" s="36">
        <f t="shared" si="72"/>
        <v>0.24433722701119109</v>
      </c>
      <c r="H327" s="31">
        <v>4727715</v>
      </c>
      <c r="I327" s="36">
        <f t="shared" si="73"/>
        <v>0.23583021655038308</v>
      </c>
      <c r="J327" s="31">
        <v>4540213</v>
      </c>
      <c r="K327" s="36">
        <f t="shared" si="74"/>
        <v>0.22647714910371383</v>
      </c>
      <c r="L327" s="31">
        <v>0</v>
      </c>
      <c r="M327" s="36">
        <f t="shared" si="75"/>
        <v>0</v>
      </c>
      <c r="N327" s="31">
        <f t="shared" si="76"/>
        <v>14166184</v>
      </c>
      <c r="O327" s="36">
        <f t="shared" si="77"/>
        <v>0.70664459266528801</v>
      </c>
      <c r="P327" s="31">
        <v>5520548</v>
      </c>
      <c r="Q327" s="31">
        <v>23505480</v>
      </c>
      <c r="R327" s="31">
        <v>24291820</v>
      </c>
      <c r="S327" s="31">
        <v>15264862</v>
      </c>
      <c r="T327" s="36">
        <f t="shared" si="78"/>
        <v>0.62839515524155865</v>
      </c>
      <c r="U327" s="36">
        <f t="shared" si="79"/>
        <v>-0.17757929104139658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120000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120000</v>
      </c>
      <c r="R328" s="31">
        <v>270000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11841828</v>
      </c>
      <c r="E329" s="31">
        <v>18733932</v>
      </c>
      <c r="F329" s="31">
        <v>2464687</v>
      </c>
      <c r="G329" s="36">
        <f t="shared" si="72"/>
        <v>0.2081339975551072</v>
      </c>
      <c r="H329" s="31">
        <v>6568007</v>
      </c>
      <c r="I329" s="36">
        <f t="shared" si="73"/>
        <v>0.55464468830319102</v>
      </c>
      <c r="J329" s="31">
        <v>4337435</v>
      </c>
      <c r="K329" s="36">
        <f t="shared" si="74"/>
        <v>0.23152827713904375</v>
      </c>
      <c r="L329" s="31">
        <v>0</v>
      </c>
      <c r="M329" s="36">
        <f t="shared" si="75"/>
        <v>0</v>
      </c>
      <c r="N329" s="31">
        <f t="shared" si="76"/>
        <v>13370129</v>
      </c>
      <c r="O329" s="36">
        <f t="shared" si="77"/>
        <v>0.71368514628963098</v>
      </c>
      <c r="P329" s="31">
        <v>900023</v>
      </c>
      <c r="Q329" s="31">
        <v>12726408</v>
      </c>
      <c r="R329" s="31">
        <v>21223191</v>
      </c>
      <c r="S329" s="31">
        <v>11616782</v>
      </c>
      <c r="T329" s="36">
        <f t="shared" si="78"/>
        <v>0.54736264683289149</v>
      </c>
      <c r="U329" s="36">
        <f t="shared" si="79"/>
        <v>3.8192490636350405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7743072</v>
      </c>
      <c r="E330" s="31">
        <v>8709304</v>
      </c>
      <c r="F330" s="31">
        <v>3776620</v>
      </c>
      <c r="G330" s="36">
        <f t="shared" si="72"/>
        <v>0.48774181616805318</v>
      </c>
      <c r="H330" s="31">
        <v>3538984</v>
      </c>
      <c r="I330" s="36">
        <f t="shared" si="73"/>
        <v>0.45705167148129322</v>
      </c>
      <c r="J330" s="31">
        <v>315172</v>
      </c>
      <c r="K330" s="36">
        <f t="shared" si="74"/>
        <v>3.618796634036428E-2</v>
      </c>
      <c r="L330" s="31">
        <v>0</v>
      </c>
      <c r="M330" s="36">
        <f t="shared" si="75"/>
        <v>0</v>
      </c>
      <c r="N330" s="31">
        <f t="shared" si="76"/>
        <v>7630776</v>
      </c>
      <c r="O330" s="36">
        <f t="shared" si="77"/>
        <v>0.87616369804062411</v>
      </c>
      <c r="P330" s="31">
        <v>2764071</v>
      </c>
      <c r="Q330" s="31">
        <v>10193264</v>
      </c>
      <c r="R330" s="31">
        <v>5910021</v>
      </c>
      <c r="S330" s="31">
        <v>7879500</v>
      </c>
      <c r="T330" s="36">
        <f t="shared" si="78"/>
        <v>1.3332439935492615</v>
      </c>
      <c r="U330" s="36">
        <f t="shared" si="79"/>
        <v>-0.88597543261370637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5119300</v>
      </c>
      <c r="E331" s="31">
        <v>15104779</v>
      </c>
      <c r="F331" s="31">
        <v>1267773</v>
      </c>
      <c r="G331" s="36">
        <f t="shared" si="72"/>
        <v>0.24764577188287462</v>
      </c>
      <c r="H331" s="31">
        <v>1231664</v>
      </c>
      <c r="I331" s="36">
        <f t="shared" si="73"/>
        <v>0.24059226847420545</v>
      </c>
      <c r="J331" s="31">
        <v>2403435</v>
      </c>
      <c r="K331" s="36">
        <f t="shared" si="74"/>
        <v>0.15911752167972798</v>
      </c>
      <c r="L331" s="31">
        <v>0</v>
      </c>
      <c r="M331" s="36">
        <f t="shared" si="75"/>
        <v>0</v>
      </c>
      <c r="N331" s="31">
        <f t="shared" si="76"/>
        <v>4902872</v>
      </c>
      <c r="O331" s="36">
        <f t="shared" si="77"/>
        <v>0.32459078017626075</v>
      </c>
      <c r="P331" s="31">
        <v>1089827</v>
      </c>
      <c r="Q331" s="31">
        <v>0</v>
      </c>
      <c r="R331" s="31">
        <v>4605457</v>
      </c>
      <c r="S331" s="31">
        <v>3404515</v>
      </c>
      <c r="T331" s="36">
        <f t="shared" si="78"/>
        <v>0.73923499882856358</v>
      </c>
      <c r="U331" s="36">
        <f t="shared" si="79"/>
        <v>1.2053362597916917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90614889</v>
      </c>
      <c r="E332" s="32">
        <f>SUM(E324:E331)</f>
        <v>111496854</v>
      </c>
      <c r="F332" s="32">
        <f>SUM(F324:F331)</f>
        <v>20587311</v>
      </c>
      <c r="G332" s="37">
        <f t="shared" si="72"/>
        <v>0.22719567641913682</v>
      </c>
      <c r="H332" s="32">
        <f>SUM(H324:H331)</f>
        <v>24076186</v>
      </c>
      <c r="I332" s="37">
        <f t="shared" si="73"/>
        <v>0.2656979031337775</v>
      </c>
      <c r="J332" s="32">
        <f>SUM(J324:J331)</f>
        <v>17806472</v>
      </c>
      <c r="K332" s="37">
        <f t="shared" si="74"/>
        <v>0.15970380653072058</v>
      </c>
      <c r="L332" s="32">
        <f>SUM(L324:L331)</f>
        <v>0</v>
      </c>
      <c r="M332" s="37">
        <f t="shared" si="75"/>
        <v>0</v>
      </c>
      <c r="N332" s="32">
        <f t="shared" si="76"/>
        <v>62469969</v>
      </c>
      <c r="O332" s="37">
        <f t="shared" si="77"/>
        <v>0.56028458883691912</v>
      </c>
      <c r="P332" s="32">
        <f>SUM(P324:P331)</f>
        <v>17923904</v>
      </c>
      <c r="Q332" s="32">
        <f>SUM(Q324:Q331)</f>
        <v>83959003</v>
      </c>
      <c r="R332" s="32">
        <f>SUM(R324:R331)</f>
        <v>83780534</v>
      </c>
      <c r="S332" s="32">
        <f>SUM(S324:S331)</f>
        <v>61833624</v>
      </c>
      <c r="T332" s="37">
        <f t="shared" si="78"/>
        <v>0.73804284895104633</v>
      </c>
      <c r="U332" s="37">
        <f t="shared" si="79"/>
        <v>-6.5516976658656079E-3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411400</v>
      </c>
      <c r="E334" s="31">
        <v>605491</v>
      </c>
      <c r="F334" s="31">
        <v>160406</v>
      </c>
      <c r="G334" s="36">
        <f t="shared" si="72"/>
        <v>0.3899027710257657</v>
      </c>
      <c r="H334" s="31">
        <v>139646</v>
      </c>
      <c r="I334" s="36">
        <f t="shared" si="73"/>
        <v>0.33944093339815262</v>
      </c>
      <c r="J334" s="31">
        <v>115101</v>
      </c>
      <c r="K334" s="36">
        <f t="shared" si="74"/>
        <v>0.19009531107811678</v>
      </c>
      <c r="L334" s="31">
        <v>0</v>
      </c>
      <c r="M334" s="36">
        <f t="shared" si="75"/>
        <v>0</v>
      </c>
      <c r="N334" s="31">
        <f t="shared" si="76"/>
        <v>415153</v>
      </c>
      <c r="O334" s="36">
        <f t="shared" si="77"/>
        <v>0.68564685519685675</v>
      </c>
      <c r="P334" s="31">
        <v>219612</v>
      </c>
      <c r="Q334" s="31">
        <v>763594</v>
      </c>
      <c r="R334" s="31">
        <v>389443</v>
      </c>
      <c r="S334" s="31">
        <v>613924</v>
      </c>
      <c r="T334" s="36">
        <f t="shared" si="78"/>
        <v>1.5764155473329857</v>
      </c>
      <c r="U334" s="36">
        <f t="shared" si="79"/>
        <v>-0.47588929566690341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1410848</v>
      </c>
      <c r="E335" s="31">
        <v>1844688</v>
      </c>
      <c r="F335" s="31">
        <v>302350</v>
      </c>
      <c r="G335" s="36">
        <f t="shared" si="72"/>
        <v>0.21430373789380572</v>
      </c>
      <c r="H335" s="31">
        <v>378335</v>
      </c>
      <c r="I335" s="36">
        <f t="shared" si="73"/>
        <v>0.26816141781396718</v>
      </c>
      <c r="J335" s="31">
        <v>309615</v>
      </c>
      <c r="K335" s="36">
        <f t="shared" si="74"/>
        <v>0.16784139106450521</v>
      </c>
      <c r="L335" s="31">
        <v>0</v>
      </c>
      <c r="M335" s="36">
        <f t="shared" si="75"/>
        <v>0</v>
      </c>
      <c r="N335" s="31">
        <f t="shared" si="76"/>
        <v>990300</v>
      </c>
      <c r="O335" s="36">
        <f t="shared" si="77"/>
        <v>0.53683874996747416</v>
      </c>
      <c r="P335" s="31">
        <v>462085</v>
      </c>
      <c r="Q335" s="31">
        <v>1465700</v>
      </c>
      <c r="R335" s="31">
        <v>1968445</v>
      </c>
      <c r="S335" s="31">
        <v>1104629</v>
      </c>
      <c r="T335" s="36">
        <f t="shared" si="78"/>
        <v>0.56116833337990135</v>
      </c>
      <c r="U335" s="36">
        <f t="shared" si="79"/>
        <v>-0.32996093792267656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2531000</v>
      </c>
      <c r="E336" s="31">
        <v>612540</v>
      </c>
      <c r="F336" s="31">
        <v>95220</v>
      </c>
      <c r="G336" s="36">
        <f t="shared" si="72"/>
        <v>3.7621493480837612E-2</v>
      </c>
      <c r="H336" s="31">
        <v>116320</v>
      </c>
      <c r="I336" s="36">
        <f t="shared" si="73"/>
        <v>4.5958119320426712E-2</v>
      </c>
      <c r="J336" s="31">
        <v>27514</v>
      </c>
      <c r="K336" s="36">
        <f t="shared" si="74"/>
        <v>4.49178829137689E-2</v>
      </c>
      <c r="L336" s="31">
        <v>0</v>
      </c>
      <c r="M336" s="36">
        <f t="shared" si="75"/>
        <v>0</v>
      </c>
      <c r="N336" s="31">
        <f t="shared" si="76"/>
        <v>239054</v>
      </c>
      <c r="O336" s="36">
        <f t="shared" si="77"/>
        <v>0.39026675808926764</v>
      </c>
      <c r="P336" s="31">
        <v>0</v>
      </c>
      <c r="Q336" s="31">
        <v>540000</v>
      </c>
      <c r="R336" s="31">
        <v>2306000</v>
      </c>
      <c r="S336" s="31">
        <v>-1274</v>
      </c>
      <c r="T336" s="36">
        <f t="shared" si="78"/>
        <v>-5.5247181266261929E-4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4353248</v>
      </c>
      <c r="E337" s="32">
        <f>SUM(E333:E336)</f>
        <v>3062719</v>
      </c>
      <c r="F337" s="32">
        <f>SUM(F333:F336)</f>
        <v>557976</v>
      </c>
      <c r="G337" s="37">
        <f t="shared" si="72"/>
        <v>0.12817464109556817</v>
      </c>
      <c r="H337" s="32">
        <f>SUM(H333:H336)</f>
        <v>634301</v>
      </c>
      <c r="I337" s="37">
        <f t="shared" si="73"/>
        <v>0.14570752688567248</v>
      </c>
      <c r="J337" s="32">
        <f>SUM(J333:J336)</f>
        <v>452230</v>
      </c>
      <c r="K337" s="37">
        <f t="shared" si="74"/>
        <v>0.14765637983765406</v>
      </c>
      <c r="L337" s="32">
        <f>SUM(L333:L336)</f>
        <v>0</v>
      </c>
      <c r="M337" s="37">
        <f t="shared" si="75"/>
        <v>0</v>
      </c>
      <c r="N337" s="32">
        <f t="shared" si="76"/>
        <v>1644507</v>
      </c>
      <c r="O337" s="37">
        <f t="shared" si="77"/>
        <v>0.53694348061314146</v>
      </c>
      <c r="P337" s="32">
        <f>SUM(P333:P336)</f>
        <v>681697</v>
      </c>
      <c r="Q337" s="32">
        <f>SUM(Q333:Q336)</f>
        <v>2769294</v>
      </c>
      <c r="R337" s="32">
        <f>SUM(R333:R336)</f>
        <v>4663888</v>
      </c>
      <c r="S337" s="32">
        <f>SUM(S333:S336)</f>
        <v>1717279</v>
      </c>
      <c r="T337" s="37">
        <f t="shared" si="78"/>
        <v>0.36820759846720164</v>
      </c>
      <c r="U337" s="37">
        <f t="shared" si="79"/>
        <v>-0.33661142707097136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812811344</v>
      </c>
      <c r="E338" s="32">
        <f>SUM(E302,E304:E309,E311:E316,E318:E322,E324:E331,E333:E336)</f>
        <v>828580278</v>
      </c>
      <c r="F338" s="32">
        <f>SUM(F302,F304:F309,F311:F316,F318:F322,F324:F331,F333:F336)</f>
        <v>195780502</v>
      </c>
      <c r="G338" s="37">
        <f t="shared" si="72"/>
        <v>0.24086831888507698</v>
      </c>
      <c r="H338" s="32">
        <f>SUM(H302,H304:H309,H311:H316,H318:H322,H324:H331,H333:H336)</f>
        <v>224482819</v>
      </c>
      <c r="I338" s="37">
        <f t="shared" si="73"/>
        <v>0.27618071605063621</v>
      </c>
      <c r="J338" s="32">
        <f>SUM(J302,J304:J309,J311:J316,J318:J322,J324:J331,J333:J336)</f>
        <v>199398879</v>
      </c>
      <c r="K338" s="37">
        <f t="shared" si="74"/>
        <v>0.24065124924443351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619662200</v>
      </c>
      <c r="O338" s="37">
        <f t="shared" si="77"/>
        <v>0.74786018500913443</v>
      </c>
      <c r="P338" s="32">
        <f>SUM(P302,P304:P309,P311:P316,P318:P322,P324:P331,P333:P336)</f>
        <v>192793839</v>
      </c>
      <c r="Q338" s="32">
        <f>SUM(Q302,Q304:Q309,Q311:Q316,Q318:Q322,Q324:Q331,Q333:Q336)</f>
        <v>898786311</v>
      </c>
      <c r="R338" s="32">
        <f>SUM(R302,R304:R309,R311:R316,R318:R322,R324:R331,R333:R336)</f>
        <v>805981045</v>
      </c>
      <c r="S338" s="32">
        <f>SUM(S302,S304:S309,S311:S316,S318:S322,S324:S331,S333:S336)</f>
        <v>584598369</v>
      </c>
      <c r="T338" s="37">
        <f t="shared" si="78"/>
        <v>0.7253252078651552</v>
      </c>
      <c r="U338" s="37">
        <f t="shared" si="79"/>
        <v>3.4259601003121309E-2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5322174054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6397251199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1739331200</v>
      </c>
      <c r="G339" s="39">
        <f t="shared" si="72"/>
        <v>0.32680840242208281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1547528835</v>
      </c>
      <c r="I339" s="39">
        <f t="shared" si="73"/>
        <v>0.29077005360937414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425341437</v>
      </c>
      <c r="K339" s="39">
        <f t="shared" si="74"/>
        <v>6.6488156204728699E-2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3712201472</v>
      </c>
      <c r="O339" s="39">
        <f t="shared" si="77"/>
        <v>0.58028071065589559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1897533389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5392038124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5628280747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5152701263</v>
      </c>
      <c r="T339" s="39">
        <f t="shared" si="78"/>
        <v>0.91550181922721352</v>
      </c>
      <c r="U339" s="39">
        <f t="shared" si="79"/>
        <v>-0.77584508422054443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D77DF5E-DA35-49DB-8D00-B475745A9D87}"/>
</file>

<file path=customXml/itemProps2.xml><?xml version="1.0" encoding="utf-8"?>
<ds:datastoreItem xmlns:ds="http://schemas.openxmlformats.org/officeDocument/2006/customXml" ds:itemID="{F6612BC6-0800-4159-92F0-ABEA290F55FD}"/>
</file>

<file path=customXml/itemProps3.xml><?xml version="1.0" encoding="utf-8"?>
<ds:datastoreItem xmlns:ds="http://schemas.openxmlformats.org/officeDocument/2006/customXml" ds:itemID="{FD5E6A74-57B7-469C-81C3-1DC9DE7071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2025-05-07T11:44:56Z</dcterms:created>
  <dcterms:modified xsi:type="dcterms:W3CDTF">2025-05-07T11:54:05Z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